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755"/>
  </bookViews>
  <sheets>
    <sheet name="Hoja1" sheetId="1" r:id="rId1"/>
    <sheet name="PROYECCION GASTOS" sheetId="3" r:id="rId2"/>
    <sheet name="REACTIVOS COMUNES" sheetId="4" r:id="rId3"/>
    <sheet name="Hoja2" sheetId="5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3"/>
  <c r="F44"/>
  <c r="D42"/>
  <c r="B45" i="5" l="1"/>
  <c r="B47" s="1"/>
  <c r="F16" i="3" l="1"/>
  <c r="I16"/>
  <c r="D45" i="4"/>
  <c r="I14" i="3" l="1"/>
  <c r="F28" l="1"/>
  <c r="F20"/>
  <c r="C83" i="1" l="1"/>
</calcChain>
</file>

<file path=xl/sharedStrings.xml><?xml version="1.0" encoding="utf-8"?>
<sst xmlns="http://schemas.openxmlformats.org/spreadsheetml/2006/main" count="392" uniqueCount="284">
  <si>
    <t>Fecha</t>
  </si>
  <si>
    <t>Sub-Total Compras RD$</t>
  </si>
  <si>
    <t>Republica Dominicana</t>
  </si>
  <si>
    <t>SERVICIO NACIONAL DE SALUD</t>
  </si>
  <si>
    <t xml:space="preserve">CUENTAS No. </t>
  </si>
  <si>
    <t>CANTIDAD</t>
  </si>
  <si>
    <t>CERTIFICO CORRECTO:</t>
  </si>
  <si>
    <t>DIRECTOR</t>
  </si>
  <si>
    <t>ADMINISTRADOR:</t>
  </si>
  <si>
    <t>No. Orden de Compra o Servicios</t>
  </si>
  <si>
    <t>No. De Factura Fiscal NCF</t>
  </si>
  <si>
    <t>Fuente. Financ      (FR-VS)</t>
  </si>
  <si>
    <t>Beneficiario</t>
  </si>
  <si>
    <t>Rubro</t>
  </si>
  <si>
    <t>No. Cta. Objetal del Gasto</t>
  </si>
  <si>
    <t>RESUMEN DE COMPRAS o SERVICIOS POR CUENTAS:</t>
  </si>
  <si>
    <t>Compra Directa</t>
  </si>
  <si>
    <t>Compra Menor</t>
  </si>
  <si>
    <t>Comparacion de precio</t>
  </si>
  <si>
    <t>RESUMEN DE PROCESO SEGÚN MODALIDAD:</t>
  </si>
  <si>
    <t>TIPO</t>
  </si>
  <si>
    <t>TOTAL RESUMEN</t>
  </si>
  <si>
    <t>MONTO</t>
  </si>
  <si>
    <t xml:space="preserve">TOTAL COMPRAS       </t>
  </si>
  <si>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_CENTRO DE GASTROENTEROLOGIA  REGION_METROPOLITANO</t>
    </r>
  </si>
  <si>
    <t>ENC. DE COMPRAS:_</t>
  </si>
  <si>
    <t>REACTIVOS MEDICOS</t>
  </si>
  <si>
    <t>LISTADO DE ORDENES DE COMPRAS O SERVICIOS EFECTUADAS DURANTE EL MES MAYO 2023</t>
  </si>
  <si>
    <t>TOTAL</t>
  </si>
  <si>
    <t>TONER Y CARTUCHOS GESTORA Y FRANKLIN</t>
  </si>
  <si>
    <t>SUMECA (CEPILLOS PARA COLONO) YA EN ORDEN</t>
  </si>
  <si>
    <t>AMC MEDICAL EQUIPOS PARA REPARAR</t>
  </si>
  <si>
    <t>CABOD (MAT. LIMPIEZA)</t>
  </si>
  <si>
    <t>ELECTROMEDICA (CABLES)</t>
  </si>
  <si>
    <t>TOTAL RD</t>
  </si>
  <si>
    <t>ELECTROMEDICA (REP. ESFIGNOMANOMETROS)</t>
  </si>
  <si>
    <t>FARMACO INTERNACIONAL (EN ORDEN</t>
  </si>
  <si>
    <t>GRUPO SUEREAD (COMIDA A REQUERIMIENTO) EN O/C</t>
  </si>
  <si>
    <t>OFICINA JURIDICA DR. CARPIO</t>
  </si>
  <si>
    <t>descuento</t>
  </si>
  <si>
    <t xml:space="preserve">EN ORDEN </t>
  </si>
  <si>
    <t>OSCAR RENTA NEGRON (SOMATOSTATINA) EN ORDEN</t>
  </si>
  <si>
    <t>FARMACIA RUTH MEDICAMENTOS INGRESOS EN ORDEN</t>
  </si>
  <si>
    <t>GLOBAL MEDICA (TARJETA FLUOROSCOPIO) EN ORDEN</t>
  </si>
  <si>
    <t>CENTRO NEGATIVO TITO LIBRO Y SELLOS EN ORDEN</t>
  </si>
  <si>
    <t>VINKY COMERCIAL (PAPELES Y JABONES EN ORDEN</t>
  </si>
  <si>
    <t xml:space="preserve">EN COTIZACION DE MEDICAMENTOS </t>
  </si>
  <si>
    <t>FALTA POR O/C</t>
  </si>
  <si>
    <t>EN ORDEN</t>
  </si>
  <si>
    <t>BIONUCLEAR (EN ORDEN</t>
  </si>
  <si>
    <t>UNIQUE REP. (EN ORDEN</t>
  </si>
  <si>
    <t>ULTRALAB (EN ORDEN</t>
  </si>
  <si>
    <t>BIONOVA (EN ORDEN</t>
  </si>
  <si>
    <t>Descripción</t>
  </si>
  <si>
    <t>Cantidad</t>
  </si>
  <si>
    <t>ERBA HDL SET</t>
  </si>
  <si>
    <t>2.00</t>
  </si>
  <si>
    <t>ERBA CREATININA SET</t>
  </si>
  <si>
    <t>4.00</t>
  </si>
  <si>
    <t>ERBA CALCIO SET</t>
  </si>
  <si>
    <t>1.00</t>
  </si>
  <si>
    <t>ERBA CONTROL NORMAL SET</t>
  </si>
  <si>
    <t>5.00</t>
  </si>
  <si>
    <t>ERBA CONTROL PATOLOGICO SET</t>
  </si>
  <si>
    <t>ERBA FOSFORO SET</t>
  </si>
  <si>
    <t>ERBA AST SET</t>
  </si>
  <si>
    <t>ERBA ALT SET</t>
  </si>
  <si>
    <t>ERBA ALP SET</t>
  </si>
  <si>
    <t>ERBA GLUCOSA SET</t>
  </si>
  <si>
    <t>ERBA GGT SET</t>
  </si>
  <si>
    <t>ERBA LDH SET</t>
  </si>
  <si>
    <t>ERBA UREA SET</t>
  </si>
  <si>
    <t>3.00</t>
  </si>
  <si>
    <t>ERBA XL WASH SET</t>
  </si>
  <si>
    <t>ERBA XL MULTI CAL SET</t>
  </si>
  <si>
    <t>Discos de sensibilidad Fosfomicina  BD</t>
  </si>
  <si>
    <t>10.00</t>
  </si>
  <si>
    <t>Discos de sensibilidad Cefepime BD</t>
  </si>
  <si>
    <t>Discos de sensibilidad Cetriazone BD</t>
  </si>
  <si>
    <t>Discos de sensibilidad amoxicilina con clavulanico BD</t>
  </si>
  <si>
    <t>Discos de sensibilidad Piperacilin / Tazoban BD</t>
  </si>
  <si>
    <t>Discos de sensibilidad Imipenem BD</t>
  </si>
  <si>
    <t>Discos de sensibilidad Ceftacidime BD</t>
  </si>
  <si>
    <t>Discos de sensibilidad Cefotaxime BD</t>
  </si>
  <si>
    <t>Discos de sensibilidad Ciprofloxacin BD</t>
  </si>
  <si>
    <t>Discos de sensibilidad Norfloxacin BD</t>
  </si>
  <si>
    <t>Discos de sensibilidad Levofloxacin BD</t>
  </si>
  <si>
    <t>Discos de sensibilidad Rifampicina BD</t>
  </si>
  <si>
    <t>Agar ,Macconkey Frascos</t>
  </si>
  <si>
    <t>Agar Biggy Frascos</t>
  </si>
  <si>
    <t>Agar Muller Hinton Frascos</t>
  </si>
  <si>
    <t>Xilol Galon</t>
  </si>
  <si>
    <t>Alcohol Etilico al 99.9%</t>
  </si>
  <si>
    <t>Alcohol Etilico al 95%</t>
  </si>
  <si>
    <t>Acetona grado reactivo Galon</t>
  </si>
  <si>
    <t>Anti A de 10ML Frascos</t>
  </si>
  <si>
    <t>Anti B de 10ML Frascos</t>
  </si>
  <si>
    <t>Anti D de 10ML Frascos</t>
  </si>
  <si>
    <t>Cubre Objeto 22x60 Onza</t>
  </si>
  <si>
    <t>Cubre Objeto 24x50 Onza</t>
  </si>
  <si>
    <t>Cubre Objeto 22x40 Onza</t>
  </si>
  <si>
    <t>Formol galon</t>
  </si>
  <si>
    <t>Balsamo Frascos</t>
  </si>
  <si>
    <t>Cuchillas desechables Cajas</t>
  </si>
  <si>
    <t>Casette de color Cajas</t>
  </si>
  <si>
    <t>Casette blanco Cajas</t>
  </si>
  <si>
    <t>Glucola Fcos</t>
  </si>
  <si>
    <t>48.00</t>
  </si>
  <si>
    <t>Gotero plastico Cajas</t>
  </si>
  <si>
    <t>Frascos para Coprologico de 60 - 90ML</t>
  </si>
  <si>
    <t>2,000.00</t>
  </si>
  <si>
    <t>Frascos de Orina de 60ML</t>
  </si>
  <si>
    <t>1,500.00</t>
  </si>
  <si>
    <t>Frascos de Urocultivo de 60ML - 120ML</t>
  </si>
  <si>
    <t>1,000.00</t>
  </si>
  <si>
    <t xml:space="preserve">Rollos de papel termico 2 1/4 </t>
  </si>
  <si>
    <t>20.00</t>
  </si>
  <si>
    <t>Paquetes de Tubos tapa Amarillo Vacutainer de 5ML P/100</t>
  </si>
  <si>
    <t>24.00</t>
  </si>
  <si>
    <t>Paquetes de Tubos tapa Morado Vacutainer de 3ML P/100</t>
  </si>
  <si>
    <t>Paquetes de Tubos tapa Roja Vacutainer de 7ML P/100</t>
  </si>
  <si>
    <t>SAGA PHAR</t>
  </si>
  <si>
    <t>BELLO LAB</t>
  </si>
  <si>
    <t>ELIZABETH</t>
  </si>
  <si>
    <t>FACTURARON</t>
  </si>
  <si>
    <t>ELIZABETH HERNANDEZ  (EN ORDEN</t>
  </si>
  <si>
    <t>BELLO LAB  (EN ORDEN</t>
  </si>
  <si>
    <t>SAGA PHARMA  (EN ORDEN</t>
  </si>
  <si>
    <t>CLINIMED  (EN ORDEN</t>
  </si>
  <si>
    <t>SUED Y FARGESA  (EN ORDEN</t>
  </si>
  <si>
    <t>MATERIALES MEDICOS (12 ORDENES)</t>
  </si>
  <si>
    <t>ULTRALAB</t>
  </si>
  <si>
    <t>OSCAR</t>
  </si>
  <si>
    <t>EPX</t>
  </si>
  <si>
    <t>FARACH</t>
  </si>
  <si>
    <t>SUED</t>
  </si>
  <si>
    <t>SEAN</t>
  </si>
  <si>
    <t>ANLA</t>
  </si>
  <si>
    <t>leterago</t>
  </si>
  <si>
    <t>cristalia</t>
  </si>
  <si>
    <t>macario</t>
  </si>
  <si>
    <t>ceremo</t>
  </si>
  <si>
    <t>morami</t>
  </si>
  <si>
    <t>anest</t>
  </si>
  <si>
    <t>BICARBONATO DE SODIO POLVO</t>
  </si>
  <si>
    <t>100.00</t>
  </si>
  <si>
    <t>ATRACURIO 25MG/2.5ML AMPOLLAS</t>
  </si>
  <si>
    <t>CLINDAMICINA 600MG/4ML AMPOLLAS</t>
  </si>
  <si>
    <t>DOBUTAMINA 250MG/5ML AMPOLLAS</t>
  </si>
  <si>
    <t xml:space="preserve">SOBRES DE GLUTAPAK-R </t>
  </si>
  <si>
    <t>MEDIO DE CONTRASTE IOHEXOL 350MG/100ML</t>
  </si>
  <si>
    <t>PROPINOX CLOHIDRATO 10MG/1ML</t>
  </si>
  <si>
    <t>360.00</t>
  </si>
  <si>
    <t>PROPINOX CLORHIDRATO 15MG/2ML MAS CLONIXINATO DE LISINA</t>
  </si>
  <si>
    <t>1,200.00</t>
  </si>
  <si>
    <t>331.11</t>
  </si>
  <si>
    <t>ENTEREX HEPATIC 110G POLVO</t>
  </si>
  <si>
    <t>SOLUCION SALINA 0.9% 100ML FCOS</t>
  </si>
  <si>
    <t>700.00</t>
  </si>
  <si>
    <t>SOLUCIÓN SALINO DE 250ML AL 0.9% FCOS</t>
  </si>
  <si>
    <t>144.00</t>
  </si>
  <si>
    <t>SOLUCION MIXTA 0.9%500ML FCOS</t>
  </si>
  <si>
    <t>SOLUCION SALINO  DE 1000ML AL 0.9% FCOS</t>
  </si>
  <si>
    <t>240.00</t>
  </si>
  <si>
    <t>SOLUCION LACTATO RINGER DE 1000ML AL 0.9% FCOS</t>
  </si>
  <si>
    <t>SOLUCION MIXTA AL 33% 500ML FCOS</t>
  </si>
  <si>
    <t>36.00</t>
  </si>
  <si>
    <t>SOLUCION DEXTROSA AL 5% DE 500ML FCOS</t>
  </si>
  <si>
    <t>Terlipresina 1MG en ampollas</t>
  </si>
  <si>
    <t>50.00</t>
  </si>
  <si>
    <t>Esomeprazol 40MG Ampollas</t>
  </si>
  <si>
    <t>Mesalazina 500MG AMP</t>
  </si>
  <si>
    <t>150.00</t>
  </si>
  <si>
    <t>Multiflora sobres</t>
  </si>
  <si>
    <t>112.00</t>
  </si>
  <si>
    <t>Midazolam en ampollas</t>
  </si>
  <si>
    <t>Fentanilo en ampolllas</t>
  </si>
  <si>
    <t>Acetaminofen en tabletas</t>
  </si>
  <si>
    <t>Pantoprazol de 40MG Vial</t>
  </si>
  <si>
    <t>Tramadol en ampollas</t>
  </si>
  <si>
    <t>200.00</t>
  </si>
  <si>
    <t>Trimebutina 50MG/5ML en ampollas</t>
  </si>
  <si>
    <t>500.00</t>
  </si>
  <si>
    <t>Acido tranexamico en ampollas</t>
  </si>
  <si>
    <t xml:space="preserve">MEPERIDINA 100MG/2ML AMPOLLAS </t>
  </si>
  <si>
    <t>LIDOCAINA 2% S/AFDRENALINA/50 ML</t>
  </si>
  <si>
    <t>60.00</t>
  </si>
  <si>
    <t>Vacunas para hepatitis B para adulto</t>
  </si>
  <si>
    <t>25.00</t>
  </si>
  <si>
    <t>Levolsupiride 25MG/2ML en ampollas</t>
  </si>
  <si>
    <t>102.00</t>
  </si>
  <si>
    <t>farach</t>
  </si>
  <si>
    <t>sued y fargesa</t>
  </si>
  <si>
    <t>epx</t>
  </si>
  <si>
    <t>cristalia dom.</t>
  </si>
  <si>
    <t>banimed</t>
  </si>
  <si>
    <t>mallen</t>
  </si>
  <si>
    <t>total rd$</t>
  </si>
  <si>
    <t>SOL. VIRUG PAPEL BOND 8 1/2 X 11 EN ORDEN</t>
  </si>
  <si>
    <t>VICTOR JULIO (IMPRESOS) EN ORDEN</t>
  </si>
  <si>
    <t>MASTER CLEAR (FUNDAS Y MAT. LIMP.) EN ORDEN</t>
  </si>
  <si>
    <t>COMERCIAL BDA MAT. GAST. OFICINA EN ORDEN</t>
  </si>
  <si>
    <t>MATERLEX SERV. M.G. (PAPEL CAMILLA) EN ORDEN</t>
  </si>
  <si>
    <t>SOLO FACTURAR 250 DELANTE DE LA TRIMEBUTINA</t>
  </si>
  <si>
    <t>PILY GOURMET</t>
  </si>
  <si>
    <t>CREDIGAS</t>
  </si>
  <si>
    <t>CREDIGAS, SA</t>
  </si>
  <si>
    <t>SOL. GAS PROPANO</t>
  </si>
  <si>
    <t>FARMACO INTERNACIONAL, SRL</t>
  </si>
  <si>
    <t>SOL. REACTIVOS MEDICOS</t>
  </si>
  <si>
    <t>GESTORA DE REPUESTOS DANNY Y LUIS, SRL</t>
  </si>
  <si>
    <t>SOL. TONERS Y CARTUCHOS</t>
  </si>
  <si>
    <t>SUMECA, SRL</t>
  </si>
  <si>
    <t>SOL. CEPILLOS ENDOSCOPIO</t>
  </si>
  <si>
    <t>GRUPO SUEREAD, SRL</t>
  </si>
  <si>
    <t>SOL. COMIDA PARA PACIENTES A REQUERIMIENTO</t>
  </si>
  <si>
    <t>FRANKLIN ESPINAL, SRL</t>
  </si>
  <si>
    <t>FARMACIA RUTH, SRL</t>
  </si>
  <si>
    <t>SOL. MEDICAMENTOS PACIENTES INGRESADOS</t>
  </si>
  <si>
    <t>BIO NOVA, SRL</t>
  </si>
  <si>
    <t>ULTRALAB, SRL</t>
  </si>
  <si>
    <t>CENTRO NEGATIVO TITO, SRL</t>
  </si>
  <si>
    <t>SOL. IMPRESOS DE ARTE GRAFICO</t>
  </si>
  <si>
    <t>CABOD, EIRL</t>
  </si>
  <si>
    <t>SOL. MAT. LIMPIEZA</t>
  </si>
  <si>
    <t>GLOBAL MEDICA DOMINICANA GMD, S.A.</t>
  </si>
  <si>
    <t>INST. TARJETA A EQUIPO FLUOROSCOPIO</t>
  </si>
  <si>
    <t>UNIQUE REPRESENTACIONES, SRL</t>
  </si>
  <si>
    <t>BIO NUCLEAR, SA</t>
  </si>
  <si>
    <t>VINKY COMERCIAL, SRL</t>
  </si>
  <si>
    <t>SOL. PAPEL</t>
  </si>
  <si>
    <t>OSCAR RENTA NEGRON</t>
  </si>
  <si>
    <t>SOL. MEDICAMENTOS</t>
  </si>
  <si>
    <t>AIR LIQUIDE DOM. SAS</t>
  </si>
  <si>
    <t>ELECTROMEDICA, SA</t>
  </si>
  <si>
    <t>REPARACION DE ESFIGNOMANOMETROS</t>
  </si>
  <si>
    <t>SAGA PHARMA, SRL</t>
  </si>
  <si>
    <t>ELIZABETH HERNANDEZ SANTANA</t>
  </si>
  <si>
    <t>BELLO LAB, SRL</t>
  </si>
  <si>
    <t>CLINIMED, SRL</t>
  </si>
  <si>
    <t>SOL. EQUIPO PARAFINA</t>
  </si>
  <si>
    <t>PILY GOURMET, SRL</t>
  </si>
  <si>
    <t>SOL. ALMUERZO ENFERMERAS</t>
  </si>
  <si>
    <t>SUED &amp; FARGESA, SRL</t>
  </si>
  <si>
    <t>SOL. FRASCOS BIOPSIA</t>
  </si>
  <si>
    <t>MASTER CLEAN FBE IMPORT, SRL</t>
  </si>
  <si>
    <t>SOL. FUNDAS Y MAT. LIMPIEZA</t>
  </si>
  <si>
    <t>SEMINSA, SRL</t>
  </si>
  <si>
    <t>SOL. MAT. MEDICOS</t>
  </si>
  <si>
    <t>OSIRIS &amp; CO, SA</t>
  </si>
  <si>
    <t>PEREZ &amp; PUJOLS MEDICAL SUPPLY, SRL</t>
  </si>
  <si>
    <t>CALEDONIA, SRL</t>
  </si>
  <si>
    <t>INFALAB, SRL</t>
  </si>
  <si>
    <t>HOSPIFAR, SRL</t>
  </si>
  <si>
    <t>EPX DOMINICANA,SRL</t>
  </si>
  <si>
    <t>MORAMI, SRL</t>
  </si>
  <si>
    <t>BANIMED, SRL</t>
  </si>
  <si>
    <t>LEROMED PHARMA ,SRL</t>
  </si>
  <si>
    <t>MATERLEX, SRL</t>
  </si>
  <si>
    <t>SOL. PAPELCAMILLA</t>
  </si>
  <si>
    <t>SOLUCIONES VIRUG</t>
  </si>
  <si>
    <t>SOL. PAPEL BOND</t>
  </si>
  <si>
    <t xml:space="preserve">VICTOR JULIO BAUTISTA </t>
  </si>
  <si>
    <t>SOL. MAT. IMPRESOS</t>
  </si>
  <si>
    <t>CRISTALIA DOMINICANA, SRL</t>
  </si>
  <si>
    <t>EPX DOMINICANA, SRL</t>
  </si>
  <si>
    <t>GERENFAR, SRL</t>
  </si>
  <si>
    <t>LETERAGO, SRL</t>
  </si>
  <si>
    <t>CEREMO, SRL</t>
  </si>
  <si>
    <t>DOCTORES MALLEN GUERRA, SA</t>
  </si>
  <si>
    <t>FARACH, SA</t>
  </si>
  <si>
    <t>HYPCO GROUP, SRL</t>
  </si>
  <si>
    <t>SERVIAMED DOMINICANA, SRL</t>
  </si>
  <si>
    <t>OFICINA JURIDICA DR. YONI CARPIO, SRL</t>
  </si>
  <si>
    <t>SOL. CABLES PARA MONITOR</t>
  </si>
  <si>
    <t>SERVICIO LEGALES</t>
  </si>
  <si>
    <t>SOL. ALMUERZO DIAS DE LAS MADRES</t>
  </si>
  <si>
    <t>SOL. FUNDAS ESTERILIZADAS</t>
  </si>
  <si>
    <t>SOL. AIRE ACONDICIONADO</t>
  </si>
  <si>
    <t>SOL. OXIGENO MEDICO A UN TRIMESTRE</t>
  </si>
  <si>
    <t>NO APARECE EN EL SISTEMA</t>
  </si>
  <si>
    <t>COMERCIAL BDA, SRL</t>
  </si>
  <si>
    <t>SOL. MAT. GAST. OFICINA</t>
  </si>
  <si>
    <t>SOL. TERLIPRESINA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</si>
</sst>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dd/mm/yyyy;@"/>
    <numFmt numFmtId="165" formatCode="#,##0.0"/>
    <numFmt numFmtId="166" formatCode="#,##0.0000000000"/>
    <numFmt numFmtId="167" formatCode="#,##0.000000000"/>
    <numFmt numFmtId="168" formatCode="#,###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0"/>
      <color rgb="FF00000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Verdan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3" fillId="4" borderId="0">
      <alignment horizontal="center" vertical="center"/>
    </xf>
    <xf numFmtId="49" fontId="14" fillId="0" borderId="0">
      <alignment horizontal="left" vertical="center"/>
    </xf>
    <xf numFmtId="3" fontId="14" fillId="0" borderId="0">
      <alignment horizontal="right" vertical="center"/>
    </xf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Fill="1" applyBorder="1" applyAlignment="1">
      <alignment horizontal="left" vertical="top" wrapText="1" indent="1"/>
    </xf>
    <xf numFmtId="4" fontId="7" fillId="0" borderId="1" xfId="0" applyNumberFormat="1" applyFont="1" applyFill="1" applyBorder="1" applyAlignment="1">
      <alignment horizontal="right" vertical="top" shrinkToFit="1"/>
    </xf>
    <xf numFmtId="0" fontId="5" fillId="2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left" vertical="top" wrapText="1" indent="3"/>
    </xf>
    <xf numFmtId="4" fontId="0" fillId="0" borderId="0" xfId="0" applyNumberFormat="1"/>
    <xf numFmtId="43" fontId="0" fillId="0" borderId="1" xfId="1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43" fontId="0" fillId="2" borderId="1" xfId="1" applyFont="1" applyFill="1" applyBorder="1"/>
    <xf numFmtId="43" fontId="0" fillId="0" borderId="1" xfId="0" applyNumberFormat="1" applyBorder="1"/>
    <xf numFmtId="43" fontId="0" fillId="0" borderId="0" xfId="0" applyNumberFormat="1"/>
    <xf numFmtId="164" fontId="7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Border="1"/>
    <xf numFmtId="14" fontId="0" fillId="0" borderId="1" xfId="0" applyNumberFormat="1" applyBorder="1"/>
    <xf numFmtId="43" fontId="0" fillId="0" borderId="0" xfId="1" applyFont="1"/>
    <xf numFmtId="0" fontId="1" fillId="0" borderId="0" xfId="0" applyFont="1" applyBorder="1"/>
    <xf numFmtId="0" fontId="1" fillId="0" borderId="0" xfId="0" applyFont="1" applyFill="1" applyBorder="1"/>
    <xf numFmtId="166" fontId="0" fillId="0" borderId="0" xfId="0" applyNumberFormat="1" applyBorder="1"/>
    <xf numFmtId="166" fontId="0" fillId="0" borderId="0" xfId="0" applyNumberFormat="1" applyFill="1" applyBorder="1"/>
    <xf numFmtId="0" fontId="11" fillId="0" borderId="1" xfId="0" applyFont="1" applyFill="1" applyBorder="1" applyAlignment="1">
      <alignment horizontal="left" vertical="top" wrapText="1" indent="1"/>
    </xf>
    <xf numFmtId="167" fontId="1" fillId="0" borderId="0" xfId="0" applyNumberFormat="1" applyFont="1" applyBorder="1" applyAlignment="1">
      <alignment horizontal="right"/>
    </xf>
    <xf numFmtId="0" fontId="12" fillId="0" borderId="1" xfId="0" applyFont="1" applyBorder="1"/>
    <xf numFmtId="43" fontId="12" fillId="0" borderId="1" xfId="1" applyFont="1" applyBorder="1"/>
    <xf numFmtId="43" fontId="0" fillId="0" borderId="1" xfId="1" applyFont="1" applyFill="1" applyBorder="1"/>
    <xf numFmtId="43" fontId="1" fillId="0" borderId="1" xfId="1" applyFont="1" applyBorder="1"/>
    <xf numFmtId="0" fontId="1" fillId="0" borderId="0" xfId="0" applyFont="1"/>
    <xf numFmtId="0" fontId="0" fillId="3" borderId="1" xfId="0" applyFill="1" applyBorder="1"/>
    <xf numFmtId="0" fontId="0" fillId="3" borderId="1" xfId="0" applyFont="1" applyFill="1" applyBorder="1"/>
    <xf numFmtId="43" fontId="0" fillId="3" borderId="1" xfId="1" applyFont="1" applyFill="1" applyBorder="1"/>
    <xf numFmtId="0" fontId="0" fillId="3" borderId="0" xfId="0" applyFill="1"/>
    <xf numFmtId="0" fontId="0" fillId="2" borderId="1" xfId="0" applyFill="1" applyBorder="1"/>
    <xf numFmtId="0" fontId="0" fillId="2" borderId="0" xfId="0" applyFill="1"/>
    <xf numFmtId="0" fontId="1" fillId="2" borderId="1" xfId="0" applyFont="1" applyFill="1" applyBorder="1"/>
    <xf numFmtId="43" fontId="1" fillId="0" borderId="1" xfId="0" applyNumberFormat="1" applyFont="1" applyBorder="1"/>
    <xf numFmtId="49" fontId="14" fillId="0" borderId="0" xfId="3">
      <alignment horizontal="left" vertical="center"/>
    </xf>
    <xf numFmtId="168" fontId="14" fillId="0" borderId="0" xfId="4" applyNumberFormat="1">
      <alignment horizontal="right" vertical="center"/>
    </xf>
    <xf numFmtId="0" fontId="13" fillId="4" borderId="1" xfId="2" applyBorder="1" applyProtection="1">
      <alignment horizontal="center" vertical="center"/>
    </xf>
    <xf numFmtId="49" fontId="14" fillId="0" borderId="1" xfId="3" applyBorder="1">
      <alignment horizontal="left" vertical="center"/>
    </xf>
    <xf numFmtId="168" fontId="14" fillId="0" borderId="1" xfId="4" applyNumberFormat="1" applyBorder="1">
      <alignment horizontal="right" vertical="center"/>
    </xf>
    <xf numFmtId="0" fontId="15" fillId="3" borderId="1" xfId="0" applyFont="1" applyFill="1" applyBorder="1"/>
    <xf numFmtId="0" fontId="0" fillId="0" borderId="4" xfId="0" applyFill="1" applyBorder="1"/>
    <xf numFmtId="0" fontId="16" fillId="0" borderId="1" xfId="0" applyFont="1" applyBorder="1"/>
    <xf numFmtId="49" fontId="14" fillId="3" borderId="1" xfId="3" applyFill="1" applyBorder="1">
      <alignment horizontal="left" vertical="center"/>
    </xf>
    <xf numFmtId="49" fontId="17" fillId="0" borderId="1" xfId="3" applyFont="1" applyBorder="1">
      <alignment horizontal="left" vertical="center"/>
    </xf>
    <xf numFmtId="0" fontId="18" fillId="0" borderId="1" xfId="0" applyFont="1" applyBorder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1" fillId="0" borderId="0" xfId="0" applyFont="1" applyProtection="1">
      <protection locked="0"/>
    </xf>
    <xf numFmtId="43" fontId="1" fillId="0" borderId="0" xfId="1" applyFont="1" applyProtection="1">
      <protection locked="0"/>
    </xf>
    <xf numFmtId="0" fontId="19" fillId="2" borderId="0" xfId="0" applyFont="1" applyFill="1"/>
    <xf numFmtId="166" fontId="0" fillId="0" borderId="0" xfId="0" applyNumberFormat="1"/>
    <xf numFmtId="4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5">
    <cellStyle name="BodyStyle" xfId="3"/>
    <cellStyle name="HeaderStyle" xfId="2"/>
    <cellStyle name="Millares" xfId="1" builtinId="3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123826</xdr:rowOff>
    </xdr:from>
    <xdr:to>
      <xdr:col>0</xdr:col>
      <xdr:colOff>847726</xdr:colOff>
      <xdr:row>3</xdr:row>
      <xdr:rowOff>123826</xdr:rowOff>
    </xdr:to>
    <xdr:pic>
      <xdr:nvPicPr>
        <xdr:cNvPr id="3" name="Picture 2" descr="C:\Users\jmendez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2" y="123826"/>
          <a:ext cx="828674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133350</xdr:colOff>
      <xdr:row>0</xdr:row>
      <xdr:rowOff>133350</xdr:rowOff>
    </xdr:from>
    <xdr:to>
      <xdr:col>7</xdr:col>
      <xdr:colOff>1009650</xdr:colOff>
      <xdr:row>3</xdr:row>
      <xdr:rowOff>114300</xdr:rowOff>
    </xdr:to>
    <xdr:pic>
      <xdr:nvPicPr>
        <xdr:cNvPr id="4" name="20 Imagen" descr="C:\Users\jmendez\Desktop\imagesLNAEX29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9950" y="133350"/>
          <a:ext cx="8763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93"/>
  <sheetViews>
    <sheetView tabSelected="1" zoomScaleNormal="100" workbookViewId="0">
      <selection activeCell="A5" sqref="A5:G5"/>
    </sheetView>
  </sheetViews>
  <sheetFormatPr baseColWidth="10" defaultRowHeight="15"/>
  <cols>
    <col min="1" max="1" width="13.140625" customWidth="1"/>
    <col min="2" max="2" width="10.7109375" style="12" customWidth="1"/>
    <col min="3" max="3" width="11.140625" customWidth="1"/>
    <col min="4" max="4" width="6.7109375" style="3" customWidth="1"/>
    <col min="5" max="5" width="29" customWidth="1"/>
    <col min="6" max="6" width="21.28515625" customWidth="1"/>
    <col min="7" max="7" width="14.28515625" customWidth="1"/>
    <col min="8" max="8" width="19" bestFit="1" customWidth="1"/>
  </cols>
  <sheetData>
    <row r="3" spans="1:8">
      <c r="A3" s="74" t="s">
        <v>2</v>
      </c>
      <c r="B3" s="74"/>
      <c r="C3" s="74"/>
      <c r="D3" s="74"/>
      <c r="E3" s="74"/>
      <c r="F3" s="74"/>
      <c r="G3" s="74"/>
    </row>
    <row r="4" spans="1:8" ht="18.75">
      <c r="A4" s="75" t="s">
        <v>3</v>
      </c>
      <c r="B4" s="75"/>
      <c r="C4" s="75"/>
      <c r="D4" s="75"/>
      <c r="E4" s="75"/>
      <c r="F4" s="75"/>
      <c r="G4" s="75"/>
    </row>
    <row r="5" spans="1:8" ht="18.75">
      <c r="A5" s="75" t="s">
        <v>27</v>
      </c>
      <c r="B5" s="75"/>
      <c r="C5" s="75"/>
      <c r="D5" s="75"/>
      <c r="E5" s="75"/>
      <c r="F5" s="75"/>
      <c r="G5" s="75"/>
    </row>
    <row r="6" spans="1:8" ht="18.75">
      <c r="A6" s="76" t="s">
        <v>24</v>
      </c>
      <c r="B6" s="76"/>
      <c r="C6" s="76"/>
      <c r="D6" s="76"/>
      <c r="E6" s="76"/>
      <c r="F6" s="76"/>
      <c r="G6" s="76"/>
    </row>
    <row r="7" spans="1:8" ht="94.5">
      <c r="A7" s="4" t="s">
        <v>0</v>
      </c>
      <c r="B7" s="7" t="s">
        <v>9</v>
      </c>
      <c r="C7" s="5" t="s">
        <v>10</v>
      </c>
      <c r="D7" s="5" t="s">
        <v>11</v>
      </c>
      <c r="E7" s="4" t="s">
        <v>12</v>
      </c>
      <c r="F7" s="4" t="s">
        <v>13</v>
      </c>
      <c r="G7" s="5" t="s">
        <v>14</v>
      </c>
    </row>
    <row r="8" spans="1:8" ht="31.5">
      <c r="A8" s="27">
        <v>45048</v>
      </c>
      <c r="B8" s="19">
        <v>217</v>
      </c>
      <c r="C8" s="19"/>
      <c r="D8" s="2"/>
      <c r="E8" s="16" t="s">
        <v>206</v>
      </c>
      <c r="F8" s="16" t="s">
        <v>207</v>
      </c>
      <c r="G8" s="18"/>
    </row>
    <row r="9" spans="1:8" ht="31.5">
      <c r="A9" s="27">
        <v>45049</v>
      </c>
      <c r="B9" s="19">
        <v>218</v>
      </c>
      <c r="C9" s="19"/>
      <c r="D9" s="2"/>
      <c r="E9" s="16" t="s">
        <v>208</v>
      </c>
      <c r="F9" s="16" t="s">
        <v>209</v>
      </c>
      <c r="G9" s="18"/>
    </row>
    <row r="10" spans="1:8" ht="63">
      <c r="A10" s="27">
        <v>45050</v>
      </c>
      <c r="B10" s="19">
        <v>219</v>
      </c>
      <c r="C10" s="19"/>
      <c r="D10" s="2"/>
      <c r="E10" s="16" t="s">
        <v>214</v>
      </c>
      <c r="F10" s="16" t="s">
        <v>215</v>
      </c>
      <c r="G10" s="18"/>
    </row>
    <row r="11" spans="1:8" ht="47.25">
      <c r="A11" s="27">
        <v>45050</v>
      </c>
      <c r="B11" s="19">
        <v>220</v>
      </c>
      <c r="C11" s="19"/>
      <c r="D11" s="2"/>
      <c r="E11" s="16" t="s">
        <v>210</v>
      </c>
      <c r="F11" s="16" t="s">
        <v>211</v>
      </c>
      <c r="G11" s="18"/>
    </row>
    <row r="12" spans="1:8" ht="31.5">
      <c r="A12" s="27">
        <v>45050</v>
      </c>
      <c r="B12" s="19">
        <v>221</v>
      </c>
      <c r="C12" s="19"/>
      <c r="D12" s="2"/>
      <c r="E12" s="16" t="s">
        <v>212</v>
      </c>
      <c r="F12" s="16" t="s">
        <v>213</v>
      </c>
      <c r="G12" s="18"/>
    </row>
    <row r="13" spans="1:8" ht="31.5">
      <c r="A13" s="27">
        <v>45050</v>
      </c>
      <c r="B13" s="19">
        <v>222</v>
      </c>
      <c r="C13" s="19"/>
      <c r="D13" s="2"/>
      <c r="E13" s="16" t="s">
        <v>216</v>
      </c>
      <c r="F13" s="16" t="s">
        <v>211</v>
      </c>
      <c r="G13" s="18"/>
    </row>
    <row r="14" spans="1:8" ht="63">
      <c r="A14" s="27">
        <v>45051</v>
      </c>
      <c r="B14" s="19">
        <v>223</v>
      </c>
      <c r="C14" s="19"/>
      <c r="D14" s="2"/>
      <c r="E14" s="16" t="s">
        <v>217</v>
      </c>
      <c r="F14" s="16" t="s">
        <v>218</v>
      </c>
      <c r="G14" s="18"/>
    </row>
    <row r="15" spans="1:8" ht="31.5">
      <c r="A15" s="27">
        <v>45054</v>
      </c>
      <c r="B15" s="19">
        <v>224</v>
      </c>
      <c r="C15" s="19"/>
      <c r="D15" s="2"/>
      <c r="E15" s="16" t="s">
        <v>219</v>
      </c>
      <c r="F15" s="16" t="s">
        <v>209</v>
      </c>
      <c r="G15" s="18"/>
      <c r="H15" s="20"/>
    </row>
    <row r="16" spans="1:8" ht="31.5">
      <c r="A16" s="27">
        <v>45054</v>
      </c>
      <c r="B16" s="19">
        <v>225</v>
      </c>
      <c r="C16" s="19"/>
      <c r="D16" s="2"/>
      <c r="E16" s="16" t="s">
        <v>220</v>
      </c>
      <c r="F16" s="16" t="s">
        <v>209</v>
      </c>
      <c r="G16" s="18"/>
    </row>
    <row r="17" spans="1:7" ht="47.25">
      <c r="A17" s="27">
        <v>45054</v>
      </c>
      <c r="B17" s="19">
        <v>226</v>
      </c>
      <c r="C17" s="19"/>
      <c r="D17" s="2"/>
      <c r="E17" s="16" t="s">
        <v>221</v>
      </c>
      <c r="F17" s="16" t="s">
        <v>222</v>
      </c>
      <c r="G17" s="18"/>
    </row>
    <row r="18" spans="1:7" ht="31.5">
      <c r="A18" s="27">
        <v>45054</v>
      </c>
      <c r="B18" s="19">
        <v>227</v>
      </c>
      <c r="C18" s="19"/>
      <c r="D18" s="2"/>
      <c r="E18" s="16" t="s">
        <v>223</v>
      </c>
      <c r="F18" s="16" t="s">
        <v>224</v>
      </c>
      <c r="G18" s="18"/>
    </row>
    <row r="19" spans="1:7" ht="47.25">
      <c r="A19" s="27">
        <v>45054</v>
      </c>
      <c r="B19" s="19">
        <v>228</v>
      </c>
      <c r="C19" s="19"/>
      <c r="D19" s="2"/>
      <c r="E19" s="16" t="s">
        <v>225</v>
      </c>
      <c r="F19" s="16" t="s">
        <v>226</v>
      </c>
      <c r="G19" s="18"/>
    </row>
    <row r="20" spans="1:7" ht="47.25">
      <c r="A20" s="27">
        <v>45054</v>
      </c>
      <c r="B20" s="19">
        <v>229</v>
      </c>
      <c r="C20" s="19"/>
      <c r="D20" s="2"/>
      <c r="E20" s="16" t="s">
        <v>227</v>
      </c>
      <c r="F20" s="16" t="s">
        <v>209</v>
      </c>
      <c r="G20" s="18"/>
    </row>
    <row r="21" spans="1:7" ht="31.5">
      <c r="A21" s="27">
        <v>45054</v>
      </c>
      <c r="B21" s="19">
        <v>230</v>
      </c>
      <c r="C21" s="19"/>
      <c r="D21" s="2"/>
      <c r="E21" s="16" t="s">
        <v>228</v>
      </c>
      <c r="F21" s="16" t="s">
        <v>209</v>
      </c>
      <c r="G21" s="18"/>
    </row>
    <row r="22" spans="1:7" ht="15.75">
      <c r="A22" s="27">
        <v>45054</v>
      </c>
      <c r="B22" s="19">
        <v>231</v>
      </c>
      <c r="C22" s="19"/>
      <c r="D22" s="2"/>
      <c r="E22" s="16" t="s">
        <v>229</v>
      </c>
      <c r="F22" s="16" t="s">
        <v>230</v>
      </c>
      <c r="G22" s="18"/>
    </row>
    <row r="23" spans="1:7" ht="31.5">
      <c r="A23" s="27">
        <v>45054</v>
      </c>
      <c r="B23" s="19">
        <v>232</v>
      </c>
      <c r="C23" s="19"/>
      <c r="D23" s="2"/>
      <c r="E23" s="16" t="s">
        <v>231</v>
      </c>
      <c r="F23" s="16" t="s">
        <v>232</v>
      </c>
      <c r="G23" s="18"/>
    </row>
    <row r="24" spans="1:7" ht="47.25">
      <c r="A24" s="27">
        <v>45055</v>
      </c>
      <c r="B24" s="19">
        <v>233</v>
      </c>
      <c r="C24" s="19"/>
      <c r="D24" s="2"/>
      <c r="E24" s="16" t="s">
        <v>233</v>
      </c>
      <c r="F24" s="16" t="s">
        <v>279</v>
      </c>
      <c r="G24" s="18"/>
    </row>
    <row r="25" spans="1:7" ht="47.25">
      <c r="A25" s="27">
        <v>45055</v>
      </c>
      <c r="B25" s="19">
        <v>234</v>
      </c>
      <c r="C25" s="19"/>
      <c r="D25" s="2"/>
      <c r="E25" s="16" t="s">
        <v>234</v>
      </c>
      <c r="F25" s="16" t="s">
        <v>235</v>
      </c>
      <c r="G25" s="18"/>
    </row>
    <row r="26" spans="1:7" ht="31.5">
      <c r="A26" s="27">
        <v>45056</v>
      </c>
      <c r="B26" s="19">
        <v>235</v>
      </c>
      <c r="C26" s="19"/>
      <c r="D26" s="2"/>
      <c r="E26" s="16" t="s">
        <v>236</v>
      </c>
      <c r="F26" s="16" t="s">
        <v>209</v>
      </c>
      <c r="G26" s="18"/>
    </row>
    <row r="27" spans="1:7" ht="31.5">
      <c r="A27" s="27">
        <v>45056</v>
      </c>
      <c r="B27" s="19">
        <v>236</v>
      </c>
      <c r="C27" s="19"/>
      <c r="D27" s="2"/>
      <c r="E27" s="16" t="s">
        <v>238</v>
      </c>
      <c r="F27" s="16" t="s">
        <v>209</v>
      </c>
      <c r="G27" s="18"/>
    </row>
    <row r="28" spans="1:7" ht="31.5">
      <c r="A28" s="27">
        <v>45056</v>
      </c>
      <c r="B28" s="19">
        <v>237</v>
      </c>
      <c r="C28" s="19"/>
      <c r="D28" s="2"/>
      <c r="E28" s="16" t="s">
        <v>237</v>
      </c>
      <c r="F28" s="16" t="s">
        <v>209</v>
      </c>
      <c r="G28" s="18"/>
    </row>
    <row r="29" spans="1:7" ht="31.5">
      <c r="A29" s="27">
        <v>45056</v>
      </c>
      <c r="B29" s="19">
        <v>238</v>
      </c>
      <c r="C29" s="19"/>
      <c r="D29" s="2"/>
      <c r="E29" s="16" t="s">
        <v>239</v>
      </c>
      <c r="F29" s="16" t="s">
        <v>209</v>
      </c>
      <c r="G29" s="18"/>
    </row>
    <row r="30" spans="1:7" ht="31.5">
      <c r="A30" s="27">
        <v>45057</v>
      </c>
      <c r="B30" s="19">
        <v>239</v>
      </c>
      <c r="C30" s="19"/>
      <c r="D30" s="2"/>
      <c r="E30" s="16" t="s">
        <v>219</v>
      </c>
      <c r="F30" s="16" t="s">
        <v>240</v>
      </c>
      <c r="G30" s="18"/>
    </row>
    <row r="31" spans="1:7" ht="31.5">
      <c r="A31" s="27">
        <v>45057</v>
      </c>
      <c r="B31" s="19">
        <v>240</v>
      </c>
      <c r="C31" s="19"/>
      <c r="D31" s="2"/>
      <c r="E31" s="16" t="s">
        <v>241</v>
      </c>
      <c r="F31" s="16" t="s">
        <v>242</v>
      </c>
      <c r="G31" s="18"/>
    </row>
    <row r="32" spans="1:7" ht="31.5">
      <c r="A32" s="27">
        <v>45057</v>
      </c>
      <c r="B32" s="19">
        <v>241</v>
      </c>
      <c r="C32" s="19"/>
      <c r="D32" s="2"/>
      <c r="E32" s="16" t="s">
        <v>243</v>
      </c>
      <c r="F32" s="16" t="s">
        <v>209</v>
      </c>
      <c r="G32" s="18"/>
    </row>
    <row r="33" spans="1:8" ht="31.5">
      <c r="A33" s="27">
        <v>45057</v>
      </c>
      <c r="B33" s="19">
        <v>242</v>
      </c>
      <c r="C33" s="19"/>
      <c r="D33" s="2"/>
      <c r="E33" s="16" t="s">
        <v>238</v>
      </c>
      <c r="F33" s="16" t="s">
        <v>244</v>
      </c>
      <c r="G33" s="18"/>
    </row>
    <row r="34" spans="1:8" ht="31.5">
      <c r="A34" s="27">
        <v>45058</v>
      </c>
      <c r="B34" s="19">
        <v>243</v>
      </c>
      <c r="C34" s="19"/>
      <c r="D34" s="2"/>
      <c r="E34" s="16" t="s">
        <v>245</v>
      </c>
      <c r="F34" s="16" t="s">
        <v>246</v>
      </c>
      <c r="G34" s="18"/>
    </row>
    <row r="35" spans="1:8" ht="31.5">
      <c r="A35" s="27">
        <v>45058</v>
      </c>
      <c r="B35" s="19">
        <v>244</v>
      </c>
      <c r="C35" s="19"/>
      <c r="D35" s="2"/>
      <c r="E35" s="16" t="s">
        <v>247</v>
      </c>
      <c r="F35" s="16" t="s">
        <v>248</v>
      </c>
      <c r="G35" s="18"/>
    </row>
    <row r="36" spans="1:8" ht="31.5">
      <c r="A36" s="27">
        <v>45058</v>
      </c>
      <c r="B36" s="19">
        <v>245</v>
      </c>
      <c r="C36" s="19"/>
      <c r="D36" s="2"/>
      <c r="E36" s="16" t="s">
        <v>236</v>
      </c>
      <c r="F36" s="16" t="s">
        <v>248</v>
      </c>
      <c r="G36" s="18"/>
    </row>
    <row r="37" spans="1:8" ht="31.5">
      <c r="A37" s="27">
        <v>45058</v>
      </c>
      <c r="B37" s="19">
        <v>246</v>
      </c>
      <c r="C37" s="19"/>
      <c r="D37" s="2"/>
      <c r="E37" s="16" t="s">
        <v>249</v>
      </c>
      <c r="F37" s="16" t="s">
        <v>248</v>
      </c>
      <c r="G37" s="18"/>
    </row>
    <row r="38" spans="1:8" ht="31.5">
      <c r="A38" s="27">
        <v>45058</v>
      </c>
      <c r="B38" s="19">
        <v>247</v>
      </c>
      <c r="C38" s="19"/>
      <c r="D38" s="2"/>
      <c r="E38" s="16" t="s">
        <v>250</v>
      </c>
      <c r="F38" s="16" t="s">
        <v>248</v>
      </c>
      <c r="G38" s="18"/>
    </row>
    <row r="39" spans="1:8" ht="31.5">
      <c r="A39" s="27"/>
      <c r="B39" s="19">
        <v>248</v>
      </c>
      <c r="C39" s="19"/>
      <c r="D39" s="2"/>
      <c r="E39" s="35" t="s">
        <v>280</v>
      </c>
      <c r="F39" s="35" t="s">
        <v>280</v>
      </c>
      <c r="G39" s="18"/>
    </row>
    <row r="40" spans="1:8" ht="31.5">
      <c r="A40" s="27">
        <v>45058</v>
      </c>
      <c r="B40" s="19">
        <v>249</v>
      </c>
      <c r="C40" s="19"/>
      <c r="D40" s="2"/>
      <c r="E40" s="16" t="s">
        <v>251</v>
      </c>
      <c r="F40" s="16" t="s">
        <v>248</v>
      </c>
      <c r="G40" s="18"/>
    </row>
    <row r="41" spans="1:8" ht="31.5">
      <c r="A41" s="27">
        <v>45058</v>
      </c>
      <c r="B41" s="19">
        <v>250</v>
      </c>
      <c r="C41" s="19"/>
      <c r="D41" s="2"/>
      <c r="E41" s="16" t="s">
        <v>252</v>
      </c>
      <c r="F41" s="16" t="s">
        <v>248</v>
      </c>
      <c r="G41" s="18"/>
    </row>
    <row r="42" spans="1:8" ht="31.5">
      <c r="A42" s="27">
        <v>45058</v>
      </c>
      <c r="B42" s="19">
        <v>251</v>
      </c>
      <c r="C42" s="19"/>
      <c r="D42" s="2"/>
      <c r="E42" s="16" t="s">
        <v>253</v>
      </c>
      <c r="F42" s="16" t="s">
        <v>248</v>
      </c>
      <c r="G42" s="18"/>
    </row>
    <row r="43" spans="1:8" ht="31.5">
      <c r="A43" s="27">
        <v>45058</v>
      </c>
      <c r="B43" s="19">
        <v>252</v>
      </c>
      <c r="C43" s="19"/>
      <c r="D43" s="2"/>
      <c r="E43" s="16" t="s">
        <v>254</v>
      </c>
      <c r="F43" s="16" t="s">
        <v>248</v>
      </c>
      <c r="G43" s="18"/>
    </row>
    <row r="44" spans="1:8" ht="47.25">
      <c r="A44" s="27">
        <v>45058</v>
      </c>
      <c r="B44" s="19">
        <v>253</v>
      </c>
      <c r="C44" s="19"/>
      <c r="D44" s="2"/>
      <c r="E44" s="16" t="s">
        <v>227</v>
      </c>
      <c r="F44" s="16" t="s">
        <v>248</v>
      </c>
      <c r="G44" s="18"/>
      <c r="H44" s="26"/>
    </row>
    <row r="45" spans="1:8" ht="31.5">
      <c r="A45" s="27">
        <v>45058</v>
      </c>
      <c r="B45" s="19">
        <v>254</v>
      </c>
      <c r="C45" s="19"/>
      <c r="D45" s="2"/>
      <c r="E45" s="16" t="s">
        <v>255</v>
      </c>
      <c r="F45" s="16" t="s">
        <v>248</v>
      </c>
      <c r="G45" s="18"/>
      <c r="H45" s="26"/>
    </row>
    <row r="46" spans="1:8" ht="31.5">
      <c r="A46" s="27">
        <v>45058</v>
      </c>
      <c r="B46" s="19">
        <v>255</v>
      </c>
      <c r="C46" s="19"/>
      <c r="D46" s="2"/>
      <c r="E46" s="16" t="s">
        <v>256</v>
      </c>
      <c r="F46" s="16" t="s">
        <v>248</v>
      </c>
      <c r="G46" s="18"/>
      <c r="H46" s="26"/>
    </row>
    <row r="47" spans="1:8" ht="31.5">
      <c r="A47" s="27">
        <v>45058</v>
      </c>
      <c r="B47" s="19">
        <v>256</v>
      </c>
      <c r="C47" s="19"/>
      <c r="D47" s="2"/>
      <c r="E47" s="16" t="s">
        <v>257</v>
      </c>
      <c r="F47" s="16" t="s">
        <v>248</v>
      </c>
      <c r="G47" s="18"/>
      <c r="H47" s="26"/>
    </row>
    <row r="48" spans="1:8" ht="31.5">
      <c r="A48" s="27">
        <v>45058</v>
      </c>
      <c r="B48" s="19">
        <v>257</v>
      </c>
      <c r="C48" s="19"/>
      <c r="D48" s="2"/>
      <c r="E48" s="16" t="s">
        <v>281</v>
      </c>
      <c r="F48" s="16" t="s">
        <v>282</v>
      </c>
      <c r="G48" s="18"/>
      <c r="H48" s="26"/>
    </row>
    <row r="49" spans="1:8" ht="31.5">
      <c r="A49" s="27">
        <v>45061</v>
      </c>
      <c r="B49" s="19">
        <v>258</v>
      </c>
      <c r="C49" s="19"/>
      <c r="D49" s="2"/>
      <c r="E49" s="16" t="s">
        <v>258</v>
      </c>
      <c r="F49" s="16" t="s">
        <v>259</v>
      </c>
      <c r="G49" s="18"/>
      <c r="H49" s="26"/>
    </row>
    <row r="50" spans="1:8" ht="31.5">
      <c r="A50" s="27">
        <v>45061</v>
      </c>
      <c r="B50" s="19">
        <v>259</v>
      </c>
      <c r="C50" s="19"/>
      <c r="D50" s="2"/>
      <c r="E50" s="16" t="s">
        <v>260</v>
      </c>
      <c r="F50" s="16" t="s">
        <v>261</v>
      </c>
      <c r="G50" s="18"/>
      <c r="H50" s="26"/>
    </row>
    <row r="51" spans="1:8" ht="31.5">
      <c r="A51" s="27">
        <v>45061</v>
      </c>
      <c r="B51" s="19">
        <v>260</v>
      </c>
      <c r="C51" s="19"/>
      <c r="D51" s="2"/>
      <c r="E51" s="16" t="s">
        <v>262</v>
      </c>
      <c r="F51" s="16" t="s">
        <v>263</v>
      </c>
      <c r="G51" s="18"/>
      <c r="H51" s="26"/>
    </row>
    <row r="52" spans="1:8" ht="31.5">
      <c r="A52" s="27">
        <v>45062</v>
      </c>
      <c r="B52" s="19">
        <v>261</v>
      </c>
      <c r="C52" s="19"/>
      <c r="D52" s="2"/>
      <c r="E52" s="16" t="s">
        <v>264</v>
      </c>
      <c r="F52" s="16" t="s">
        <v>232</v>
      </c>
      <c r="G52" s="18"/>
      <c r="H52" s="26"/>
    </row>
    <row r="53" spans="1:8" ht="31.5">
      <c r="A53" s="27">
        <v>45062</v>
      </c>
      <c r="B53" s="19">
        <v>262</v>
      </c>
      <c r="C53" s="19"/>
      <c r="D53" s="2"/>
      <c r="E53" s="16" t="s">
        <v>265</v>
      </c>
      <c r="F53" s="16" t="s">
        <v>232</v>
      </c>
      <c r="G53" s="18"/>
      <c r="H53" s="26"/>
    </row>
    <row r="54" spans="1:8" ht="31.5">
      <c r="A54" s="27">
        <v>45062</v>
      </c>
      <c r="B54" s="19">
        <v>263</v>
      </c>
      <c r="C54" s="19"/>
      <c r="D54" s="2"/>
      <c r="E54" s="16" t="s">
        <v>266</v>
      </c>
      <c r="F54" s="16" t="s">
        <v>232</v>
      </c>
      <c r="G54" s="18"/>
      <c r="H54" s="26"/>
    </row>
    <row r="55" spans="1:8" ht="31.5">
      <c r="A55" s="27">
        <v>45062</v>
      </c>
      <c r="B55" s="19">
        <v>264</v>
      </c>
      <c r="C55" s="19"/>
      <c r="D55" s="2"/>
      <c r="E55" s="16" t="s">
        <v>267</v>
      </c>
      <c r="F55" s="16" t="s">
        <v>232</v>
      </c>
      <c r="G55" s="18"/>
    </row>
    <row r="56" spans="1:8" ht="31.5">
      <c r="A56" s="27">
        <v>45062</v>
      </c>
      <c r="B56" s="19">
        <v>265</v>
      </c>
      <c r="C56" s="19"/>
      <c r="D56" s="2"/>
      <c r="E56" s="16" t="s">
        <v>268</v>
      </c>
      <c r="F56" s="16" t="s">
        <v>232</v>
      </c>
      <c r="G56" s="18"/>
    </row>
    <row r="57" spans="1:8" ht="31.5">
      <c r="A57" s="27">
        <v>45062</v>
      </c>
      <c r="B57" s="19">
        <v>266</v>
      </c>
      <c r="C57" s="19"/>
      <c r="D57" s="2"/>
      <c r="E57" s="16" t="s">
        <v>269</v>
      </c>
      <c r="F57" s="16" t="s">
        <v>232</v>
      </c>
      <c r="G57" s="18"/>
    </row>
    <row r="58" spans="1:8" ht="31.5">
      <c r="A58" s="27">
        <v>45062</v>
      </c>
      <c r="B58" s="19">
        <v>267</v>
      </c>
      <c r="C58" s="19"/>
      <c r="D58" s="2"/>
      <c r="E58" s="16" t="s">
        <v>256</v>
      </c>
      <c r="F58" s="16" t="s">
        <v>232</v>
      </c>
      <c r="G58" s="18"/>
    </row>
    <row r="59" spans="1:8" ht="31.5">
      <c r="A59" s="27">
        <v>45062</v>
      </c>
      <c r="B59" s="19">
        <v>268</v>
      </c>
      <c r="C59" s="19"/>
      <c r="D59" s="2"/>
      <c r="E59" s="16" t="s">
        <v>243</v>
      </c>
      <c r="F59" s="16" t="s">
        <v>232</v>
      </c>
      <c r="G59" s="18"/>
    </row>
    <row r="60" spans="1:8" ht="31.5">
      <c r="A60" s="27">
        <v>45062</v>
      </c>
      <c r="B60" s="19">
        <v>269</v>
      </c>
      <c r="C60" s="19"/>
      <c r="D60" s="2"/>
      <c r="E60" s="16" t="s">
        <v>270</v>
      </c>
      <c r="F60" s="16" t="s">
        <v>232</v>
      </c>
      <c r="G60" s="18"/>
    </row>
    <row r="61" spans="1:8" ht="47.25">
      <c r="A61" s="27">
        <v>45062</v>
      </c>
      <c r="B61" s="19">
        <v>270</v>
      </c>
      <c r="C61" s="19"/>
      <c r="D61" s="2"/>
      <c r="E61" s="16" t="s">
        <v>271</v>
      </c>
      <c r="F61" s="16" t="s">
        <v>278</v>
      </c>
      <c r="G61" s="18"/>
    </row>
    <row r="62" spans="1:8" ht="31.5">
      <c r="A62" s="27">
        <v>45065</v>
      </c>
      <c r="B62" s="19">
        <v>271</v>
      </c>
      <c r="C62" s="19"/>
      <c r="D62" s="2"/>
      <c r="E62" s="16" t="s">
        <v>272</v>
      </c>
      <c r="F62" s="16" t="s">
        <v>277</v>
      </c>
      <c r="G62" s="18"/>
    </row>
    <row r="63" spans="1:8" ht="47.25">
      <c r="A63" s="27">
        <v>45068</v>
      </c>
      <c r="B63" s="19">
        <v>272</v>
      </c>
      <c r="C63" s="19"/>
      <c r="D63" s="2"/>
      <c r="E63" s="16" t="s">
        <v>241</v>
      </c>
      <c r="F63" s="16" t="s">
        <v>276</v>
      </c>
      <c r="G63" s="18"/>
    </row>
    <row r="64" spans="1:8" ht="31.5">
      <c r="A64" s="27">
        <v>45068</v>
      </c>
      <c r="B64" s="19">
        <v>273</v>
      </c>
      <c r="C64" s="19"/>
      <c r="D64" s="2"/>
      <c r="E64" s="16" t="s">
        <v>234</v>
      </c>
      <c r="F64" s="16" t="s">
        <v>274</v>
      </c>
      <c r="G64" s="18"/>
    </row>
    <row r="65" spans="1:8" ht="31.5">
      <c r="A65" s="27">
        <v>45068</v>
      </c>
      <c r="B65" s="19">
        <v>274</v>
      </c>
      <c r="C65" s="19"/>
      <c r="D65" s="2"/>
      <c r="E65" s="16" t="s">
        <v>273</v>
      </c>
      <c r="F65" s="16" t="s">
        <v>275</v>
      </c>
      <c r="G65" s="18"/>
    </row>
    <row r="66" spans="1:8" ht="31.5">
      <c r="A66" s="27">
        <v>45072</v>
      </c>
      <c r="B66" s="19">
        <v>275</v>
      </c>
      <c r="C66" s="19"/>
      <c r="D66" s="2"/>
      <c r="E66" s="16" t="s">
        <v>243</v>
      </c>
      <c r="F66" s="16" t="s">
        <v>283</v>
      </c>
      <c r="G66" s="18"/>
    </row>
    <row r="67" spans="1:8" ht="15.75">
      <c r="A67" s="29"/>
      <c r="B67" s="11"/>
      <c r="C67" s="1"/>
      <c r="D67" s="2"/>
      <c r="E67" s="1"/>
      <c r="F67" s="73" t="s">
        <v>1</v>
      </c>
      <c r="G67" s="73"/>
    </row>
    <row r="68" spans="1:8" ht="15.75">
      <c r="A68" s="6" t="s">
        <v>15</v>
      </c>
      <c r="B68" s="13"/>
      <c r="C68" s="6"/>
      <c r="F68" s="15" t="s">
        <v>19</v>
      </c>
    </row>
    <row r="69" spans="1:8">
      <c r="A69" s="8" t="s">
        <v>4</v>
      </c>
      <c r="B69" s="8" t="s">
        <v>5</v>
      </c>
      <c r="C69" s="8" t="s">
        <v>22</v>
      </c>
      <c r="F69" s="8" t="s">
        <v>20</v>
      </c>
      <c r="G69" s="8" t="s">
        <v>5</v>
      </c>
    </row>
    <row r="70" spans="1:8">
      <c r="A70" s="11"/>
      <c r="B70" s="11"/>
      <c r="C70" s="21"/>
      <c r="F70" s="1" t="s">
        <v>16</v>
      </c>
      <c r="G70" s="1">
        <v>27</v>
      </c>
    </row>
    <row r="71" spans="1:8">
      <c r="A71" s="11"/>
      <c r="B71" s="11"/>
      <c r="C71" s="20"/>
      <c r="F71" s="1" t="s">
        <v>17</v>
      </c>
      <c r="G71" s="1">
        <v>31</v>
      </c>
      <c r="H71" s="26"/>
    </row>
    <row r="72" spans="1:8" ht="15.75">
      <c r="A72" s="11"/>
      <c r="B72" s="11"/>
      <c r="C72" s="17"/>
      <c r="F72" s="1" t="s">
        <v>18</v>
      </c>
      <c r="G72" s="1"/>
    </row>
    <row r="73" spans="1:8" ht="15.75">
      <c r="A73" s="11"/>
      <c r="B73" s="11"/>
      <c r="C73" s="17"/>
      <c r="F73" s="10" t="s">
        <v>23</v>
      </c>
      <c r="G73" s="1"/>
    </row>
    <row r="74" spans="1:8" ht="15.75">
      <c r="A74" s="11"/>
      <c r="B74" s="11"/>
      <c r="C74" s="17"/>
      <c r="E74" s="31"/>
      <c r="F74" s="67"/>
      <c r="G74" s="31"/>
    </row>
    <row r="75" spans="1:8" ht="15.75">
      <c r="A75" s="11"/>
      <c r="B75" s="11"/>
      <c r="C75" s="17"/>
      <c r="E75" s="31"/>
      <c r="F75" s="67"/>
      <c r="G75" s="31"/>
      <c r="H75" s="66"/>
    </row>
    <row r="76" spans="1:8">
      <c r="A76" s="11"/>
      <c r="B76" s="11"/>
      <c r="C76" s="24"/>
      <c r="E76" s="31"/>
      <c r="F76" s="67"/>
      <c r="G76" s="31"/>
    </row>
    <row r="77" spans="1:8" ht="15.75">
      <c r="A77" s="11"/>
      <c r="B77" s="11"/>
      <c r="C77" s="17"/>
      <c r="E77" s="31"/>
      <c r="F77" s="67"/>
      <c r="G77" s="32"/>
    </row>
    <row r="78" spans="1:8" ht="15.75">
      <c r="A78" s="11"/>
      <c r="B78" s="11"/>
      <c r="C78" s="17"/>
      <c r="E78" s="31"/>
      <c r="F78" s="68"/>
      <c r="G78" s="32"/>
    </row>
    <row r="79" spans="1:8" ht="15.75">
      <c r="A79" s="11"/>
      <c r="B79" s="11"/>
      <c r="C79" s="17"/>
      <c r="E79" s="31"/>
      <c r="F79" s="67"/>
      <c r="G79" s="32"/>
    </row>
    <row r="80" spans="1:8" ht="15.75">
      <c r="A80" s="11"/>
      <c r="B80" s="11"/>
      <c r="C80" s="17"/>
      <c r="E80" s="31"/>
      <c r="F80" s="67"/>
      <c r="G80" s="32"/>
    </row>
    <row r="81" spans="1:7">
      <c r="A81" s="11"/>
      <c r="B81" s="11"/>
      <c r="C81" s="24"/>
      <c r="E81" s="23"/>
      <c r="F81" s="69"/>
      <c r="G81" s="34"/>
    </row>
    <row r="82" spans="1:7">
      <c r="A82" s="11"/>
      <c r="B82" s="11"/>
      <c r="C82" s="24"/>
      <c r="F82" s="23"/>
      <c r="G82" s="33"/>
    </row>
    <row r="83" spans="1:7">
      <c r="A83" s="8" t="s">
        <v>21</v>
      </c>
      <c r="B83" s="14"/>
      <c r="C83" s="25">
        <f>SUM(C70:C82)</f>
        <v>0</v>
      </c>
      <c r="F83" s="36"/>
      <c r="G83" s="22"/>
    </row>
    <row r="84" spans="1:7">
      <c r="A84" s="9"/>
      <c r="F84" s="23"/>
      <c r="G84" s="22"/>
    </row>
    <row r="85" spans="1:7">
      <c r="F85" s="23"/>
      <c r="G85" s="22"/>
    </row>
    <row r="86" spans="1:7">
      <c r="A86" t="s">
        <v>6</v>
      </c>
      <c r="F86" s="23"/>
      <c r="G86" s="22"/>
    </row>
    <row r="88" spans="1:7">
      <c r="A88" s="70"/>
      <c r="B88" s="70"/>
      <c r="C88" s="70"/>
      <c r="F88" s="70"/>
      <c r="G88" s="70"/>
    </row>
    <row r="89" spans="1:7">
      <c r="A89" s="71" t="s">
        <v>7</v>
      </c>
      <c r="B89" s="71"/>
      <c r="C89" s="71"/>
      <c r="F89" s="72" t="s">
        <v>25</v>
      </c>
      <c r="G89" s="72"/>
    </row>
    <row r="92" spans="1:7">
      <c r="D92" s="70"/>
      <c r="E92" s="70"/>
    </row>
    <row r="93" spans="1:7">
      <c r="D93" s="71" t="s">
        <v>8</v>
      </c>
      <c r="E93" s="71"/>
    </row>
  </sheetData>
  <mergeCells count="11">
    <mergeCell ref="F67:G67"/>
    <mergeCell ref="A3:G3"/>
    <mergeCell ref="A4:G4"/>
    <mergeCell ref="A5:G5"/>
    <mergeCell ref="A6:G6"/>
    <mergeCell ref="F88:G88"/>
    <mergeCell ref="D92:E92"/>
    <mergeCell ref="D93:E93"/>
    <mergeCell ref="F89:G89"/>
    <mergeCell ref="A88:C88"/>
    <mergeCell ref="A89:C89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L44"/>
  <sheetViews>
    <sheetView workbookViewId="0">
      <selection activeCell="F19" sqref="F19"/>
    </sheetView>
  </sheetViews>
  <sheetFormatPr baseColWidth="10" defaultRowHeight="15"/>
  <cols>
    <col min="1" max="1" width="4.85546875" customWidth="1"/>
    <col min="4" max="4" width="13.140625" bestFit="1" customWidth="1"/>
    <col min="5" max="5" width="16.85546875" customWidth="1"/>
    <col min="6" max="9" width="13.140625" bestFit="1" customWidth="1"/>
  </cols>
  <sheetData>
    <row r="5" spans="2:12">
      <c r="B5" s="1"/>
      <c r="C5" s="37" t="s">
        <v>26</v>
      </c>
      <c r="D5" s="1"/>
      <c r="E5" s="1"/>
      <c r="F5" s="21"/>
      <c r="I5" t="s">
        <v>39</v>
      </c>
    </row>
    <row r="6" spans="2:12">
      <c r="B6" s="1">
        <v>1</v>
      </c>
      <c r="C6" s="28" t="s">
        <v>36</v>
      </c>
      <c r="D6" s="1"/>
      <c r="E6" s="1"/>
      <c r="F6" s="21">
        <v>201234</v>
      </c>
    </row>
    <row r="7" spans="2:12">
      <c r="B7" s="1">
        <v>2</v>
      </c>
      <c r="C7" s="28" t="s">
        <v>49</v>
      </c>
      <c r="D7" s="1"/>
      <c r="E7" s="1"/>
      <c r="F7" s="21">
        <v>652771.96</v>
      </c>
    </row>
    <row r="8" spans="2:12">
      <c r="B8" s="1">
        <v>3</v>
      </c>
      <c r="C8" s="28" t="s">
        <v>50</v>
      </c>
      <c r="D8" s="1"/>
      <c r="E8" s="1"/>
      <c r="F8" s="21">
        <v>261298.16</v>
      </c>
      <c r="I8" s="26">
        <v>54144.17</v>
      </c>
    </row>
    <row r="9" spans="2:12">
      <c r="B9" s="1">
        <v>4</v>
      </c>
      <c r="C9" s="28" t="s">
        <v>51</v>
      </c>
      <c r="D9" s="1"/>
      <c r="E9" s="1"/>
      <c r="F9" s="21">
        <v>121579.73</v>
      </c>
      <c r="I9" s="26">
        <v>13104.1</v>
      </c>
      <c r="J9" t="s">
        <v>124</v>
      </c>
      <c r="K9" s="30">
        <v>121579.73</v>
      </c>
      <c r="L9" t="s">
        <v>131</v>
      </c>
    </row>
    <row r="10" spans="2:12">
      <c r="B10" s="1">
        <v>5</v>
      </c>
      <c r="C10" s="28" t="s">
        <v>52</v>
      </c>
      <c r="D10" s="1"/>
      <c r="E10" s="1"/>
      <c r="F10" s="21">
        <v>654162.24</v>
      </c>
      <c r="I10" s="26">
        <v>81876.479999999996</v>
      </c>
    </row>
    <row r="11" spans="2:12">
      <c r="B11" s="1">
        <v>6</v>
      </c>
      <c r="C11" s="28" t="s">
        <v>125</v>
      </c>
      <c r="D11" s="1"/>
      <c r="E11" s="1"/>
      <c r="F11" s="21">
        <v>139235</v>
      </c>
      <c r="I11" s="26">
        <v>50000</v>
      </c>
    </row>
    <row r="12" spans="2:12">
      <c r="B12" s="1">
        <v>7</v>
      </c>
      <c r="C12" s="28" t="s">
        <v>126</v>
      </c>
      <c r="D12" s="1"/>
      <c r="E12" s="1"/>
      <c r="F12" s="21">
        <v>136548</v>
      </c>
      <c r="I12" s="26"/>
    </row>
    <row r="13" spans="2:12">
      <c r="B13" s="1">
        <v>8</v>
      </c>
      <c r="C13" s="28" t="s">
        <v>127</v>
      </c>
      <c r="D13" s="1"/>
      <c r="E13" s="1"/>
      <c r="F13" s="21">
        <v>48000</v>
      </c>
      <c r="I13" s="26"/>
    </row>
    <row r="14" spans="2:12">
      <c r="B14" s="1">
        <v>9</v>
      </c>
      <c r="C14" s="28" t="s">
        <v>128</v>
      </c>
      <c r="D14" s="1"/>
      <c r="E14" s="1"/>
      <c r="F14" s="21">
        <v>139360.35</v>
      </c>
      <c r="I14" s="26">
        <f>28092+10850</f>
        <v>38942</v>
      </c>
    </row>
    <row r="15" spans="2:12">
      <c r="B15" s="1">
        <v>10</v>
      </c>
      <c r="C15" s="28" t="s">
        <v>129</v>
      </c>
      <c r="D15" s="1"/>
      <c r="E15" s="1"/>
      <c r="F15" s="21">
        <v>44100</v>
      </c>
      <c r="I15" s="26"/>
    </row>
    <row r="16" spans="2:12">
      <c r="B16" s="1"/>
      <c r="C16" s="1"/>
      <c r="D16" s="1"/>
      <c r="E16" s="37" t="s">
        <v>28</v>
      </c>
      <c r="F16" s="38">
        <f>SUM(F6:F15)</f>
        <v>2398289.44</v>
      </c>
      <c r="I16" s="30">
        <f>SUM(I6:I14)</f>
        <v>238066.75</v>
      </c>
      <c r="K16" s="26"/>
    </row>
    <row r="17" spans="1:11">
      <c r="K17" s="26"/>
    </row>
    <row r="18" spans="1:11">
      <c r="A18" s="1">
        <v>1</v>
      </c>
      <c r="B18" s="28" t="s">
        <v>37</v>
      </c>
      <c r="C18" s="1"/>
      <c r="D18" s="1"/>
      <c r="E18" s="1"/>
      <c r="F18" s="39">
        <v>995000</v>
      </c>
      <c r="G18" s="41" t="s">
        <v>48</v>
      </c>
    </row>
    <row r="19" spans="1:11">
      <c r="A19" s="1">
        <v>2</v>
      </c>
      <c r="B19" s="28" t="s">
        <v>43</v>
      </c>
      <c r="C19" s="1"/>
      <c r="D19" s="1"/>
      <c r="E19" s="1"/>
      <c r="F19" s="39">
        <v>143653.20000000001</v>
      </c>
      <c r="G19" s="41" t="s">
        <v>48</v>
      </c>
    </row>
    <row r="20" spans="1:11">
      <c r="A20" s="1">
        <v>3</v>
      </c>
      <c r="B20" s="28" t="s">
        <v>29</v>
      </c>
      <c r="C20" s="1"/>
      <c r="D20" s="1"/>
      <c r="E20" s="1"/>
      <c r="F20" s="21">
        <f>158238+77142.5</f>
        <v>235380.5</v>
      </c>
      <c r="G20" s="41" t="s">
        <v>48</v>
      </c>
    </row>
    <row r="21" spans="1:11">
      <c r="A21" s="46">
        <v>4</v>
      </c>
      <c r="B21" s="48" t="s">
        <v>35</v>
      </c>
      <c r="C21" s="46"/>
      <c r="D21" s="46"/>
      <c r="E21" s="46"/>
      <c r="F21" s="24">
        <v>11599.54</v>
      </c>
      <c r="G21" s="41" t="s">
        <v>48</v>
      </c>
      <c r="H21" s="47"/>
    </row>
    <row r="22" spans="1:11">
      <c r="A22" s="1">
        <v>5</v>
      </c>
      <c r="B22" s="28" t="s">
        <v>30</v>
      </c>
      <c r="C22" s="1"/>
      <c r="D22" s="1"/>
      <c r="E22" s="1"/>
      <c r="F22" s="21">
        <v>7649.59</v>
      </c>
      <c r="G22" s="41" t="s">
        <v>48</v>
      </c>
    </row>
    <row r="23" spans="1:11">
      <c r="A23" s="1">
        <v>6</v>
      </c>
      <c r="B23" s="28" t="s">
        <v>42</v>
      </c>
      <c r="C23" s="1"/>
      <c r="D23" s="1"/>
      <c r="E23" s="1"/>
      <c r="F23" s="21">
        <v>84029</v>
      </c>
      <c r="G23" s="41" t="s">
        <v>48</v>
      </c>
    </row>
    <row r="24" spans="1:11">
      <c r="A24" s="42">
        <v>7</v>
      </c>
      <c r="B24" s="43" t="s">
        <v>31</v>
      </c>
      <c r="C24" s="42"/>
      <c r="D24" s="42"/>
      <c r="E24" s="42"/>
      <c r="F24" s="44">
        <v>130980</v>
      </c>
      <c r="G24" s="45" t="s">
        <v>47</v>
      </c>
    </row>
    <row r="25" spans="1:11">
      <c r="A25" s="1">
        <v>8</v>
      </c>
      <c r="B25" s="28" t="s">
        <v>41</v>
      </c>
      <c r="C25" s="1"/>
      <c r="D25" s="1"/>
      <c r="E25" s="1"/>
      <c r="F25" s="21">
        <v>102000</v>
      </c>
      <c r="G25" s="41" t="s">
        <v>48</v>
      </c>
    </row>
    <row r="26" spans="1:11">
      <c r="A26" s="1">
        <v>9</v>
      </c>
      <c r="B26" s="28" t="s">
        <v>32</v>
      </c>
      <c r="C26" s="1"/>
      <c r="D26" s="28" t="s">
        <v>40</v>
      </c>
      <c r="E26" s="1"/>
      <c r="F26" s="21">
        <v>149789.20000000001</v>
      </c>
      <c r="G26" s="41" t="s">
        <v>48</v>
      </c>
    </row>
    <row r="27" spans="1:11">
      <c r="A27" s="1">
        <v>10</v>
      </c>
      <c r="B27" s="28" t="s">
        <v>199</v>
      </c>
      <c r="C27" s="28"/>
      <c r="D27" s="28"/>
      <c r="E27" s="28"/>
      <c r="F27" s="21">
        <v>181513</v>
      </c>
      <c r="G27" s="41" t="s">
        <v>48</v>
      </c>
    </row>
    <row r="28" spans="1:11">
      <c r="A28" s="46">
        <v>11</v>
      </c>
      <c r="B28" s="48" t="s">
        <v>200</v>
      </c>
      <c r="C28" s="46"/>
      <c r="D28" s="46"/>
      <c r="E28" s="46"/>
      <c r="F28" s="24">
        <f>29293.5+24407.12</f>
        <v>53700.619999999995</v>
      </c>
      <c r="G28" s="41" t="s">
        <v>48</v>
      </c>
    </row>
    <row r="29" spans="1:11">
      <c r="A29" s="1">
        <v>12</v>
      </c>
      <c r="B29" s="28" t="s">
        <v>44</v>
      </c>
      <c r="C29" s="1"/>
      <c r="D29" s="1"/>
      <c r="E29" s="1"/>
      <c r="F29" s="21">
        <v>40404</v>
      </c>
      <c r="G29" s="41" t="s">
        <v>48</v>
      </c>
    </row>
    <row r="30" spans="1:11">
      <c r="A30" s="46">
        <v>13</v>
      </c>
      <c r="B30" s="48" t="s">
        <v>201</v>
      </c>
      <c r="C30" s="46"/>
      <c r="D30" s="46"/>
      <c r="E30" s="46"/>
      <c r="F30" s="24">
        <v>112832.1</v>
      </c>
      <c r="G30" s="41" t="s">
        <v>48</v>
      </c>
    </row>
    <row r="31" spans="1:11">
      <c r="A31" s="46">
        <v>14</v>
      </c>
      <c r="B31" s="48" t="s">
        <v>202</v>
      </c>
      <c r="C31" s="46"/>
      <c r="D31" s="46"/>
      <c r="E31" s="46"/>
      <c r="F31" s="24">
        <v>26550</v>
      </c>
      <c r="G31" s="41" t="s">
        <v>48</v>
      </c>
    </row>
    <row r="32" spans="1:11">
      <c r="A32" s="1">
        <v>15</v>
      </c>
      <c r="B32" s="28" t="s">
        <v>45</v>
      </c>
      <c r="C32" s="1"/>
      <c r="D32" s="1"/>
      <c r="E32" s="1"/>
      <c r="F32" s="21">
        <v>158701.32999999999</v>
      </c>
      <c r="G32" s="41" t="s">
        <v>48</v>
      </c>
    </row>
    <row r="33" spans="1:8">
      <c r="A33" s="42">
        <v>16</v>
      </c>
      <c r="B33" s="43" t="s">
        <v>33</v>
      </c>
      <c r="C33" s="42"/>
      <c r="D33" s="42"/>
      <c r="E33" s="42"/>
      <c r="F33" s="44">
        <v>15788.4</v>
      </c>
      <c r="G33" s="45" t="s">
        <v>47</v>
      </c>
    </row>
    <row r="34" spans="1:8">
      <c r="A34" s="42">
        <v>17</v>
      </c>
      <c r="B34" s="43" t="s">
        <v>38</v>
      </c>
      <c r="C34" s="42"/>
      <c r="D34" s="42"/>
      <c r="E34" s="42"/>
      <c r="F34" s="44">
        <v>17700</v>
      </c>
      <c r="G34" s="45" t="s">
        <v>47</v>
      </c>
    </row>
    <row r="35" spans="1:8">
      <c r="A35" s="46">
        <v>18</v>
      </c>
      <c r="B35" s="48" t="s">
        <v>198</v>
      </c>
      <c r="C35" s="48"/>
      <c r="D35" s="48"/>
      <c r="E35" s="48"/>
      <c r="F35" s="24">
        <v>75628.210000000006</v>
      </c>
      <c r="G35" s="41" t="s">
        <v>48</v>
      </c>
    </row>
    <row r="36" spans="1:8">
      <c r="A36" s="46">
        <v>19</v>
      </c>
      <c r="B36" s="48" t="s">
        <v>46</v>
      </c>
      <c r="C36" s="46"/>
      <c r="D36" s="46"/>
      <c r="E36" s="46"/>
      <c r="F36" s="24">
        <v>652590.4</v>
      </c>
      <c r="G36" s="41" t="s">
        <v>48</v>
      </c>
      <c r="H36" s="65"/>
    </row>
    <row r="37" spans="1:8">
      <c r="A37" s="46">
        <v>20</v>
      </c>
      <c r="B37" s="48" t="s">
        <v>130</v>
      </c>
      <c r="C37" s="46"/>
      <c r="D37" s="46"/>
      <c r="E37" s="46"/>
      <c r="F37" s="24">
        <v>714869.69</v>
      </c>
      <c r="G37" s="41" t="s">
        <v>48</v>
      </c>
    </row>
    <row r="38" spans="1:8">
      <c r="A38" s="46">
        <v>21</v>
      </c>
      <c r="B38" s="48" t="s">
        <v>204</v>
      </c>
      <c r="C38" s="46"/>
      <c r="D38" s="46"/>
      <c r="E38" s="46"/>
      <c r="F38" s="24">
        <v>28320</v>
      </c>
      <c r="G38" s="41"/>
    </row>
    <row r="39" spans="1:8">
      <c r="A39" s="46">
        <v>22</v>
      </c>
      <c r="B39" s="48" t="s">
        <v>205</v>
      </c>
      <c r="C39" s="46"/>
      <c r="D39" s="46"/>
      <c r="E39" s="46"/>
      <c r="F39" s="24">
        <v>29668.2</v>
      </c>
      <c r="G39" s="41"/>
    </row>
    <row r="40" spans="1:8">
      <c r="A40" s="1"/>
      <c r="B40" s="1"/>
      <c r="C40" s="1"/>
      <c r="D40" s="1"/>
      <c r="E40" s="28"/>
      <c r="F40" s="40">
        <f>SUM(F18:F39)</f>
        <v>3968346.98</v>
      </c>
    </row>
    <row r="41" spans="1:8">
      <c r="A41" s="1"/>
      <c r="B41" s="28"/>
      <c r="C41" s="1"/>
      <c r="D41" s="1"/>
      <c r="E41" s="40"/>
      <c r="F41" s="40"/>
    </row>
    <row r="42" spans="1:8">
      <c r="A42" s="1"/>
      <c r="B42" s="28"/>
      <c r="C42" s="28" t="s">
        <v>48</v>
      </c>
      <c r="D42" s="49">
        <f>+F32+F29+F26+F25+F23+F22+F21+F20+F19+F18+F37+F30+F28+F16+F35+F31+F27+F36</f>
        <v>6144179.8200000003</v>
      </c>
      <c r="E42" s="40"/>
      <c r="F42" s="40"/>
    </row>
    <row r="43" spans="1:8">
      <c r="A43" s="1"/>
      <c r="B43" s="28"/>
      <c r="C43" s="1"/>
      <c r="D43" s="1"/>
      <c r="E43" s="28"/>
      <c r="F43" s="40"/>
    </row>
    <row r="44" spans="1:8">
      <c r="A44" s="1"/>
      <c r="B44" s="1"/>
      <c r="C44" s="1"/>
      <c r="D44" s="1"/>
      <c r="E44" s="28" t="s">
        <v>34</v>
      </c>
      <c r="F44" s="40">
        <f>+F16+F40</f>
        <v>6366636.4199999999</v>
      </c>
      <c r="G44" s="26"/>
      <c r="H44" s="26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5"/>
  <sheetViews>
    <sheetView workbookViewId="0">
      <selection activeCell="D44" sqref="D44"/>
    </sheetView>
  </sheetViews>
  <sheetFormatPr baseColWidth="10" defaultRowHeight="15"/>
  <cols>
    <col min="1" max="1" width="41.5703125" customWidth="1"/>
  </cols>
  <sheetData>
    <row r="2" spans="1:11">
      <c r="A2" s="41" t="s">
        <v>26</v>
      </c>
    </row>
    <row r="3" spans="1:11">
      <c r="A3" s="52" t="s">
        <v>53</v>
      </c>
      <c r="B3" s="52" t="s">
        <v>54</v>
      </c>
      <c r="C3" s="28" t="s">
        <v>123</v>
      </c>
      <c r="D3" s="28" t="s">
        <v>122</v>
      </c>
      <c r="E3" s="28" t="s">
        <v>121</v>
      </c>
      <c r="J3" s="50" t="s">
        <v>55</v>
      </c>
      <c r="K3" s="51" t="s">
        <v>56</v>
      </c>
    </row>
    <row r="4" spans="1:11">
      <c r="A4" s="53" t="s">
        <v>75</v>
      </c>
      <c r="B4" s="54">
        <v>5</v>
      </c>
      <c r="C4" s="42">
        <v>490</v>
      </c>
      <c r="D4" s="1"/>
      <c r="E4" s="1"/>
      <c r="J4" s="50" t="s">
        <v>57</v>
      </c>
      <c r="K4" s="51" t="s">
        <v>58</v>
      </c>
    </row>
    <row r="5" spans="1:11">
      <c r="A5" s="53" t="s">
        <v>77</v>
      </c>
      <c r="B5" s="54">
        <v>5</v>
      </c>
      <c r="C5" s="42">
        <v>425</v>
      </c>
      <c r="D5" s="1"/>
      <c r="E5" s="1"/>
      <c r="J5" s="50" t="s">
        <v>59</v>
      </c>
      <c r="K5" s="51" t="s">
        <v>60</v>
      </c>
    </row>
    <row r="6" spans="1:11">
      <c r="A6" s="53" t="s">
        <v>78</v>
      </c>
      <c r="B6" s="54">
        <v>5</v>
      </c>
      <c r="C6" s="42">
        <v>425</v>
      </c>
      <c r="D6" s="1"/>
      <c r="E6" s="1"/>
      <c r="J6" s="50" t="s">
        <v>61</v>
      </c>
      <c r="K6" s="51" t="s">
        <v>62</v>
      </c>
    </row>
    <row r="7" spans="1:11">
      <c r="A7" s="53" t="s">
        <v>79</v>
      </c>
      <c r="B7" s="54">
        <v>5</v>
      </c>
      <c r="C7" s="42">
        <v>425</v>
      </c>
      <c r="D7" s="1"/>
      <c r="E7" s="1"/>
      <c r="J7" s="50" t="s">
        <v>63</v>
      </c>
      <c r="K7" s="51" t="s">
        <v>56</v>
      </c>
    </row>
    <row r="8" spans="1:11">
      <c r="A8" s="53" t="s">
        <v>80</v>
      </c>
      <c r="B8" s="54" t="s">
        <v>62</v>
      </c>
      <c r="C8" s="42">
        <v>425</v>
      </c>
      <c r="D8" s="1"/>
      <c r="E8" s="1"/>
      <c r="J8" s="50" t="s">
        <v>64</v>
      </c>
      <c r="K8" s="51" t="s">
        <v>56</v>
      </c>
    </row>
    <row r="9" spans="1:11">
      <c r="A9" s="53" t="s">
        <v>81</v>
      </c>
      <c r="B9" s="54">
        <v>5</v>
      </c>
      <c r="C9" s="42">
        <v>425</v>
      </c>
      <c r="D9" s="1"/>
      <c r="E9" s="1"/>
      <c r="J9" s="50" t="s">
        <v>65</v>
      </c>
      <c r="K9" s="51" t="s">
        <v>60</v>
      </c>
    </row>
    <row r="10" spans="1:11">
      <c r="A10" s="53" t="s">
        <v>82</v>
      </c>
      <c r="B10" s="54">
        <v>5</v>
      </c>
      <c r="C10" s="42">
        <v>425</v>
      </c>
      <c r="D10" s="1"/>
      <c r="E10" s="1"/>
      <c r="J10" s="50" t="s">
        <v>66</v>
      </c>
      <c r="K10" s="51" t="s">
        <v>60</v>
      </c>
    </row>
    <row r="11" spans="1:11">
      <c r="A11" s="53" t="s">
        <v>83</v>
      </c>
      <c r="B11" s="54">
        <v>5</v>
      </c>
      <c r="C11" s="42">
        <v>425</v>
      </c>
      <c r="D11" s="1"/>
      <c r="E11" s="1"/>
      <c r="J11" s="50" t="s">
        <v>67</v>
      </c>
      <c r="K11" s="51" t="s">
        <v>56</v>
      </c>
    </row>
    <row r="12" spans="1:11">
      <c r="A12" s="53" t="s">
        <v>84</v>
      </c>
      <c r="B12" s="54">
        <v>5</v>
      </c>
      <c r="C12" s="42">
        <v>425</v>
      </c>
      <c r="D12" s="1"/>
      <c r="E12" s="1"/>
      <c r="J12" s="50" t="s">
        <v>68</v>
      </c>
      <c r="K12" s="51" t="s">
        <v>60</v>
      </c>
    </row>
    <row r="13" spans="1:11">
      <c r="A13" s="53" t="s">
        <v>85</v>
      </c>
      <c r="B13" s="54" t="s">
        <v>62</v>
      </c>
      <c r="C13" s="42">
        <v>425</v>
      </c>
      <c r="D13" s="1"/>
      <c r="E13" s="1"/>
      <c r="J13" s="50" t="s">
        <v>69</v>
      </c>
      <c r="K13" s="51" t="s">
        <v>60</v>
      </c>
    </row>
    <row r="14" spans="1:11">
      <c r="A14" s="53" t="s">
        <v>86</v>
      </c>
      <c r="B14" s="54">
        <v>5</v>
      </c>
      <c r="C14" s="42">
        <v>425</v>
      </c>
      <c r="D14" s="1"/>
      <c r="E14" s="1"/>
      <c r="J14" s="50" t="s">
        <v>70</v>
      </c>
      <c r="K14" s="51" t="s">
        <v>60</v>
      </c>
    </row>
    <row r="15" spans="1:11">
      <c r="A15" s="53" t="s">
        <v>87</v>
      </c>
      <c r="B15" s="54">
        <v>2</v>
      </c>
      <c r="C15" s="1">
        <v>425</v>
      </c>
      <c r="D15" s="42">
        <v>20495</v>
      </c>
      <c r="E15" s="1"/>
      <c r="J15" s="50" t="s">
        <v>71</v>
      </c>
      <c r="K15" s="51" t="s">
        <v>72</v>
      </c>
    </row>
    <row r="16" spans="1:11">
      <c r="A16" s="53" t="s">
        <v>88</v>
      </c>
      <c r="B16" s="54" t="s">
        <v>56</v>
      </c>
      <c r="C16" s="1">
        <v>8000</v>
      </c>
      <c r="D16" s="42">
        <v>4559</v>
      </c>
      <c r="E16" s="1"/>
      <c r="J16" s="50" t="s">
        <v>73</v>
      </c>
      <c r="K16" s="51" t="s">
        <v>56</v>
      </c>
    </row>
    <row r="17" spans="1:11">
      <c r="A17" s="53" t="s">
        <v>89</v>
      </c>
      <c r="B17" s="54" t="s">
        <v>60</v>
      </c>
      <c r="C17" s="1">
        <v>8300</v>
      </c>
      <c r="D17" s="42">
        <v>7860</v>
      </c>
      <c r="E17" s="1"/>
      <c r="J17" s="50" t="s">
        <v>74</v>
      </c>
      <c r="K17" s="51" t="s">
        <v>56</v>
      </c>
    </row>
    <row r="18" spans="1:11">
      <c r="A18" s="53" t="s">
        <v>90</v>
      </c>
      <c r="B18" s="54" t="s">
        <v>56</v>
      </c>
      <c r="C18" s="1">
        <v>7500</v>
      </c>
      <c r="D18" s="42">
        <v>6800</v>
      </c>
      <c r="E18" s="1"/>
    </row>
    <row r="19" spans="1:11">
      <c r="A19" s="53" t="s">
        <v>91</v>
      </c>
      <c r="B19" s="54" t="s">
        <v>72</v>
      </c>
      <c r="C19" s="1">
        <v>3000</v>
      </c>
      <c r="D19" s="42">
        <v>3200</v>
      </c>
      <c r="E19" s="1"/>
    </row>
    <row r="20" spans="1:11">
      <c r="A20" s="53" t="s">
        <v>92</v>
      </c>
      <c r="B20" s="54" t="s">
        <v>72</v>
      </c>
      <c r="C20" s="1">
        <v>5000</v>
      </c>
      <c r="D20" s="42">
        <v>3975</v>
      </c>
      <c r="E20" s="1"/>
    </row>
    <row r="21" spans="1:11">
      <c r="A21" s="53" t="s">
        <v>93</v>
      </c>
      <c r="B21" s="54">
        <v>5</v>
      </c>
      <c r="C21" s="1">
        <v>4800</v>
      </c>
      <c r="D21" s="42">
        <v>3470</v>
      </c>
      <c r="E21" s="1"/>
    </row>
    <row r="22" spans="1:11">
      <c r="A22" s="53" t="s">
        <v>94</v>
      </c>
      <c r="B22" s="54" t="s">
        <v>56</v>
      </c>
      <c r="C22" s="1"/>
      <c r="D22" s="42">
        <v>918</v>
      </c>
      <c r="E22" s="1"/>
    </row>
    <row r="23" spans="1:11">
      <c r="A23" s="53" t="s">
        <v>95</v>
      </c>
      <c r="B23" s="54" t="s">
        <v>62</v>
      </c>
      <c r="C23" s="1">
        <v>600</v>
      </c>
      <c r="D23" s="1">
        <v>490</v>
      </c>
      <c r="E23" s="55">
        <v>325</v>
      </c>
    </row>
    <row r="24" spans="1:11">
      <c r="A24" s="53" t="s">
        <v>96</v>
      </c>
      <c r="B24" s="54" t="s">
        <v>62</v>
      </c>
      <c r="C24" s="1">
        <v>600</v>
      </c>
      <c r="D24" s="1">
        <v>490</v>
      </c>
      <c r="E24" s="55">
        <v>325</v>
      </c>
    </row>
    <row r="25" spans="1:11">
      <c r="A25" s="53" t="s">
        <v>97</v>
      </c>
      <c r="B25" s="54" t="s">
        <v>76</v>
      </c>
      <c r="C25" s="42">
        <v>600</v>
      </c>
      <c r="D25" s="1">
        <v>780</v>
      </c>
      <c r="E25" s="1">
        <v>675</v>
      </c>
    </row>
    <row r="26" spans="1:11">
      <c r="A26" s="53" t="s">
        <v>98</v>
      </c>
      <c r="B26" s="54">
        <v>20</v>
      </c>
      <c r="C26" s="42">
        <v>135</v>
      </c>
      <c r="D26" s="1">
        <v>190</v>
      </c>
      <c r="E26" s="1"/>
    </row>
    <row r="27" spans="1:11">
      <c r="A27" s="53" t="s">
        <v>99</v>
      </c>
      <c r="B27" s="54">
        <v>20</v>
      </c>
      <c r="C27" s="1">
        <v>350</v>
      </c>
      <c r="D27" s="42">
        <v>240</v>
      </c>
      <c r="E27" s="1"/>
    </row>
    <row r="28" spans="1:11">
      <c r="A28" s="53" t="s">
        <v>100</v>
      </c>
      <c r="B28" s="54">
        <v>20</v>
      </c>
      <c r="C28" s="42">
        <v>135</v>
      </c>
      <c r="D28" s="1">
        <v>190</v>
      </c>
      <c r="E28" s="1">
        <v>155</v>
      </c>
    </row>
    <row r="29" spans="1:11">
      <c r="A29" s="53" t="s">
        <v>101</v>
      </c>
      <c r="B29" s="54" t="s">
        <v>60</v>
      </c>
      <c r="C29" s="1"/>
      <c r="D29" s="42">
        <v>2950</v>
      </c>
      <c r="E29" s="1"/>
    </row>
    <row r="30" spans="1:11">
      <c r="A30" s="53" t="s">
        <v>102</v>
      </c>
      <c r="B30" s="54">
        <v>1</v>
      </c>
      <c r="C30" s="42">
        <v>12900</v>
      </c>
      <c r="D30" s="1"/>
      <c r="E30" s="1"/>
    </row>
    <row r="31" spans="1:11">
      <c r="A31" s="53" t="s">
        <v>103</v>
      </c>
      <c r="B31" s="54" t="s">
        <v>58</v>
      </c>
      <c r="C31" s="42">
        <v>8100</v>
      </c>
      <c r="D31" s="1">
        <v>8230</v>
      </c>
      <c r="E31" s="1"/>
    </row>
    <row r="32" spans="1:11">
      <c r="A32" s="53" t="s">
        <v>104</v>
      </c>
      <c r="B32" s="54" t="s">
        <v>58</v>
      </c>
      <c r="C32" s="1">
        <v>3450</v>
      </c>
      <c r="D32" s="42">
        <v>2400</v>
      </c>
      <c r="E32" s="1"/>
    </row>
    <row r="33" spans="1:5">
      <c r="A33" s="53" t="s">
        <v>105</v>
      </c>
      <c r="B33" s="54" t="s">
        <v>56</v>
      </c>
      <c r="C33" s="1">
        <v>4200</v>
      </c>
      <c r="D33" s="42">
        <v>2400</v>
      </c>
      <c r="E33" s="1"/>
    </row>
    <row r="34" spans="1:5">
      <c r="A34" s="53" t="s">
        <v>106</v>
      </c>
      <c r="B34" s="54" t="s">
        <v>107</v>
      </c>
      <c r="C34" s="1">
        <v>148</v>
      </c>
      <c r="D34" s="42">
        <v>138</v>
      </c>
      <c r="E34" s="1"/>
    </row>
    <row r="35" spans="1:5">
      <c r="A35" s="53" t="s">
        <v>108</v>
      </c>
      <c r="B35" s="54" t="s">
        <v>62</v>
      </c>
      <c r="C35" s="42">
        <v>690</v>
      </c>
      <c r="D35" s="1">
        <v>750</v>
      </c>
      <c r="E35" s="1"/>
    </row>
    <row r="36" spans="1:5">
      <c r="A36" s="53" t="s">
        <v>109</v>
      </c>
      <c r="B36" s="54" t="s">
        <v>110</v>
      </c>
      <c r="C36" s="1">
        <v>17</v>
      </c>
      <c r="D36" s="1"/>
      <c r="E36" s="42">
        <v>9.8000000000000007</v>
      </c>
    </row>
    <row r="37" spans="1:5">
      <c r="A37" s="53" t="s">
        <v>111</v>
      </c>
      <c r="B37" s="54" t="s">
        <v>112</v>
      </c>
      <c r="C37" s="1">
        <v>15</v>
      </c>
      <c r="D37" s="42">
        <v>11.3</v>
      </c>
      <c r="E37" s="1"/>
    </row>
    <row r="38" spans="1:5">
      <c r="A38" s="53" t="s">
        <v>113</v>
      </c>
      <c r="B38" s="54" t="s">
        <v>114</v>
      </c>
      <c r="C38" s="42">
        <v>19</v>
      </c>
      <c r="D38" s="1"/>
      <c r="E38" s="1"/>
    </row>
    <row r="39" spans="1:5">
      <c r="A39" s="53" t="s">
        <v>115</v>
      </c>
      <c r="B39" s="54" t="s">
        <v>116</v>
      </c>
      <c r="C39" s="42">
        <v>100</v>
      </c>
      <c r="D39" s="1"/>
      <c r="E39" s="1"/>
    </row>
    <row r="40" spans="1:5">
      <c r="A40" s="53" t="s">
        <v>117</v>
      </c>
      <c r="B40" s="54" t="s">
        <v>118</v>
      </c>
      <c r="C40" s="1">
        <v>900</v>
      </c>
      <c r="D40" s="1">
        <v>1188</v>
      </c>
      <c r="E40" s="42">
        <v>885</v>
      </c>
    </row>
    <row r="41" spans="1:5">
      <c r="A41" s="53" t="s">
        <v>119</v>
      </c>
      <c r="B41" s="54" t="s">
        <v>118</v>
      </c>
      <c r="C41" s="42">
        <v>600</v>
      </c>
      <c r="D41" s="1">
        <v>662</v>
      </c>
      <c r="E41" s="1"/>
    </row>
    <row r="42" spans="1:5">
      <c r="A42" s="53" t="s">
        <v>120</v>
      </c>
      <c r="B42" s="54" t="s">
        <v>118</v>
      </c>
      <c r="C42" s="42">
        <v>600</v>
      </c>
      <c r="D42" s="1">
        <v>662</v>
      </c>
      <c r="E42" s="1">
        <v>630</v>
      </c>
    </row>
    <row r="43" spans="1:5">
      <c r="C43">
        <v>181583</v>
      </c>
      <c r="D43" s="56">
        <v>148473</v>
      </c>
      <c r="E43">
        <v>47618</v>
      </c>
    </row>
    <row r="45" spans="1:5">
      <c r="D45" s="30">
        <f>+C43+D43+E43</f>
        <v>377674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47"/>
  <sheetViews>
    <sheetView topLeftCell="A28" workbookViewId="0">
      <selection activeCell="D45" sqref="D45"/>
    </sheetView>
  </sheetViews>
  <sheetFormatPr baseColWidth="10" defaultRowHeight="15"/>
  <cols>
    <col min="1" max="1" width="28.7109375" customWidth="1"/>
  </cols>
  <sheetData>
    <row r="3" spans="1:14">
      <c r="A3" s="52" t="s">
        <v>53</v>
      </c>
      <c r="B3" s="52" t="s">
        <v>54</v>
      </c>
      <c r="C3" s="57" t="s">
        <v>132</v>
      </c>
      <c r="D3" s="57" t="s">
        <v>133</v>
      </c>
      <c r="E3" s="57" t="s">
        <v>134</v>
      </c>
      <c r="F3" s="57" t="s">
        <v>135</v>
      </c>
      <c r="G3" s="57" t="s">
        <v>136</v>
      </c>
      <c r="H3" s="57" t="s">
        <v>137</v>
      </c>
      <c r="I3" s="57" t="s">
        <v>138</v>
      </c>
      <c r="J3" s="57" t="s">
        <v>139</v>
      </c>
      <c r="K3" s="57" t="s">
        <v>140</v>
      </c>
      <c r="L3" s="57" t="s">
        <v>141</v>
      </c>
      <c r="M3" s="57" t="s">
        <v>142</v>
      </c>
      <c r="N3" s="57" t="s">
        <v>143</v>
      </c>
    </row>
    <row r="4" spans="1:14">
      <c r="A4" s="58" t="s">
        <v>144</v>
      </c>
      <c r="B4" s="54" t="s">
        <v>145</v>
      </c>
      <c r="C4" s="1"/>
      <c r="D4" s="1"/>
      <c r="E4" s="1"/>
      <c r="F4" s="1"/>
      <c r="G4" s="1"/>
      <c r="H4" s="1"/>
      <c r="I4" s="1"/>
      <c r="J4" s="1"/>
      <c r="K4" s="1"/>
      <c r="L4" s="42">
        <v>10</v>
      </c>
      <c r="M4" s="1"/>
      <c r="N4" s="1"/>
    </row>
    <row r="5" spans="1:14">
      <c r="A5" s="58" t="s">
        <v>146</v>
      </c>
      <c r="B5" s="54" t="s">
        <v>76</v>
      </c>
      <c r="C5" s="1"/>
      <c r="D5" s="1"/>
      <c r="E5" s="42">
        <v>150</v>
      </c>
      <c r="F5" s="1"/>
      <c r="G5" s="1">
        <v>500</v>
      </c>
      <c r="H5" s="1"/>
      <c r="I5" s="1"/>
      <c r="J5" s="1"/>
      <c r="K5" s="1"/>
      <c r="L5" s="1"/>
      <c r="M5" s="1">
        <v>375</v>
      </c>
      <c r="N5" s="1"/>
    </row>
    <row r="6" spans="1:14">
      <c r="A6" s="58" t="s">
        <v>147</v>
      </c>
      <c r="B6" s="54" t="s">
        <v>145</v>
      </c>
      <c r="C6" s="1"/>
      <c r="D6" s="42">
        <v>60</v>
      </c>
      <c r="E6" s="1">
        <v>109</v>
      </c>
      <c r="F6" s="1"/>
      <c r="G6" s="1"/>
      <c r="H6" s="1"/>
      <c r="I6" s="1"/>
      <c r="J6" s="1"/>
      <c r="K6" s="1">
        <v>136</v>
      </c>
      <c r="L6" s="1">
        <v>125</v>
      </c>
      <c r="M6" s="1"/>
      <c r="N6" s="1">
        <v>148</v>
      </c>
    </row>
    <row r="7" spans="1:14">
      <c r="A7" s="58" t="s">
        <v>148</v>
      </c>
      <c r="B7" s="54" t="s">
        <v>58</v>
      </c>
      <c r="C7" s="1"/>
      <c r="D7" s="1"/>
      <c r="E7" s="1"/>
      <c r="F7" s="1"/>
      <c r="G7" s="1"/>
      <c r="H7" s="1"/>
      <c r="I7" s="1"/>
      <c r="J7" s="1"/>
      <c r="K7" s="1"/>
      <c r="L7" s="42">
        <v>890</v>
      </c>
      <c r="M7" s="1">
        <v>715</v>
      </c>
      <c r="N7" s="1"/>
    </row>
    <row r="8" spans="1:14">
      <c r="A8" s="58" t="s">
        <v>149</v>
      </c>
      <c r="B8" s="54" t="s">
        <v>76</v>
      </c>
      <c r="C8" s="1"/>
      <c r="D8" s="1"/>
      <c r="E8" s="1"/>
      <c r="F8" s="42">
        <v>218</v>
      </c>
      <c r="G8" s="1"/>
      <c r="H8" s="1"/>
      <c r="I8" s="1"/>
      <c r="J8" s="1"/>
      <c r="K8" s="1"/>
      <c r="L8" s="1">
        <v>600</v>
      </c>
      <c r="M8" s="1"/>
      <c r="N8" s="1"/>
    </row>
    <row r="9" spans="1:14">
      <c r="A9" s="59" t="s">
        <v>150</v>
      </c>
      <c r="B9" s="54" t="s">
        <v>76</v>
      </c>
      <c r="C9" s="1"/>
      <c r="D9" s="1"/>
      <c r="E9" s="1">
        <v>59</v>
      </c>
      <c r="F9" s="1"/>
      <c r="G9" s="1"/>
      <c r="H9" s="1"/>
      <c r="I9" s="1"/>
      <c r="J9" s="1"/>
      <c r="K9" s="1"/>
      <c r="L9" s="1"/>
      <c r="M9" s="1"/>
      <c r="N9" s="1"/>
    </row>
    <row r="10" spans="1:14">
      <c r="A10" s="53" t="s">
        <v>151</v>
      </c>
      <c r="B10" s="54" t="s">
        <v>152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v>176</v>
      </c>
      <c r="N10" s="1"/>
    </row>
    <row r="11" spans="1:14">
      <c r="A11" s="53" t="s">
        <v>153</v>
      </c>
      <c r="B11" s="54" t="s">
        <v>154</v>
      </c>
      <c r="C11" s="60" t="s">
        <v>155</v>
      </c>
      <c r="D11" s="1"/>
      <c r="E11" s="1">
        <v>102</v>
      </c>
      <c r="F11" s="1"/>
      <c r="G11" s="1"/>
      <c r="H11" s="1"/>
      <c r="I11" s="1"/>
      <c r="J11" s="1"/>
      <c r="K11" s="1"/>
      <c r="L11" s="1">
        <v>316</v>
      </c>
      <c r="M11" s="1">
        <v>400</v>
      </c>
      <c r="N11" s="1"/>
    </row>
    <row r="12" spans="1:14">
      <c r="A12" s="58" t="s">
        <v>156</v>
      </c>
      <c r="B12" s="54" t="s">
        <v>62</v>
      </c>
      <c r="C12" s="1"/>
      <c r="D12" s="1"/>
      <c r="E12" s="1"/>
      <c r="F12" s="42">
        <v>706</v>
      </c>
      <c r="G12" s="1"/>
      <c r="H12" s="1"/>
      <c r="I12" s="1"/>
      <c r="J12" s="1"/>
      <c r="K12" s="1"/>
      <c r="L12" s="1">
        <v>1858</v>
      </c>
      <c r="M12" s="1"/>
      <c r="N12" s="1"/>
    </row>
    <row r="13" spans="1:14">
      <c r="A13" s="53" t="s">
        <v>157</v>
      </c>
      <c r="B13" s="54" t="s">
        <v>158</v>
      </c>
      <c r="C13" s="1"/>
      <c r="D13" s="1"/>
      <c r="E13" s="1">
        <v>65</v>
      </c>
      <c r="F13" s="1"/>
      <c r="G13" s="1">
        <v>75</v>
      </c>
      <c r="H13" s="1"/>
      <c r="I13" s="1"/>
      <c r="J13" s="1"/>
      <c r="K13" s="1"/>
      <c r="L13" s="1"/>
      <c r="M13" s="1"/>
      <c r="N13" s="1"/>
    </row>
    <row r="14" spans="1:14">
      <c r="A14" s="58" t="s">
        <v>159</v>
      </c>
      <c r="B14" s="54" t="s">
        <v>160</v>
      </c>
      <c r="C14" s="1"/>
      <c r="D14" s="1"/>
      <c r="E14" s="42">
        <v>59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58" t="s">
        <v>161</v>
      </c>
      <c r="B15" s="54" t="s">
        <v>152</v>
      </c>
      <c r="C15" s="1"/>
      <c r="D15" s="1"/>
      <c r="E15" s="42">
        <v>75</v>
      </c>
      <c r="F15" s="1"/>
      <c r="G15" s="1"/>
      <c r="H15" s="1"/>
      <c r="I15" s="1"/>
      <c r="J15" s="1"/>
      <c r="K15" s="1"/>
      <c r="L15" s="1">
        <v>140</v>
      </c>
      <c r="M15" s="1"/>
      <c r="N15" s="1"/>
    </row>
    <row r="16" spans="1:14">
      <c r="A16" s="53" t="s">
        <v>162</v>
      </c>
      <c r="B16" s="54" t="s">
        <v>163</v>
      </c>
      <c r="C16" s="1"/>
      <c r="D16" s="1"/>
      <c r="E16" s="42">
        <v>91</v>
      </c>
      <c r="F16" s="1"/>
      <c r="G16" s="1"/>
      <c r="H16" s="1"/>
      <c r="I16" s="1"/>
      <c r="J16" s="1"/>
      <c r="K16" s="1"/>
      <c r="L16" s="1">
        <v>150</v>
      </c>
      <c r="M16" s="1"/>
      <c r="N16" s="1"/>
    </row>
    <row r="17" spans="1:14">
      <c r="A17" s="53" t="s">
        <v>164</v>
      </c>
      <c r="B17" s="54" t="s">
        <v>163</v>
      </c>
      <c r="C17" s="1"/>
      <c r="D17" s="1"/>
      <c r="E17" s="42">
        <v>91</v>
      </c>
      <c r="F17" s="1"/>
      <c r="G17" s="1">
        <v>98</v>
      </c>
      <c r="H17" s="1"/>
      <c r="I17" s="1"/>
      <c r="J17" s="1"/>
      <c r="K17" s="1"/>
      <c r="L17" s="1">
        <v>150</v>
      </c>
      <c r="M17" s="1"/>
      <c r="N17" s="1"/>
    </row>
    <row r="18" spans="1:14">
      <c r="A18" s="58" t="s">
        <v>165</v>
      </c>
      <c r="B18" s="54" t="s">
        <v>166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58" t="s">
        <v>167</v>
      </c>
      <c r="B19" s="54" t="s">
        <v>107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53" t="s">
        <v>168</v>
      </c>
      <c r="B20" s="54" t="s">
        <v>169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8" t="s">
        <v>170</v>
      </c>
      <c r="B21" s="54" t="s">
        <v>169</v>
      </c>
      <c r="C21" s="1"/>
      <c r="D21" s="1"/>
      <c r="E21" s="1"/>
      <c r="F21" s="42">
        <v>569</v>
      </c>
      <c r="G21" s="1"/>
      <c r="H21" s="1"/>
      <c r="I21" s="1"/>
      <c r="J21" s="1"/>
      <c r="K21" s="1"/>
      <c r="L21" s="1"/>
      <c r="M21" s="1"/>
      <c r="N21" s="1"/>
    </row>
    <row r="22" spans="1:14">
      <c r="A22" s="58" t="s">
        <v>171</v>
      </c>
      <c r="B22" s="54" t="s">
        <v>172</v>
      </c>
      <c r="C22" s="1"/>
      <c r="D22" s="1"/>
      <c r="E22" s="1"/>
      <c r="F22" s="42">
        <v>51</v>
      </c>
      <c r="G22" s="1"/>
      <c r="H22" s="1"/>
      <c r="I22" s="1"/>
      <c r="J22" s="1"/>
      <c r="K22" s="1"/>
      <c r="L22" s="1">
        <v>120</v>
      </c>
      <c r="M22" s="1"/>
      <c r="N22" s="1"/>
    </row>
    <row r="23" spans="1:14">
      <c r="A23" s="58" t="s">
        <v>173</v>
      </c>
      <c r="B23" s="54" t="s">
        <v>174</v>
      </c>
      <c r="C23" s="1"/>
      <c r="D23" s="1"/>
      <c r="E23" s="1"/>
      <c r="F23" s="1"/>
      <c r="G23" s="1"/>
      <c r="H23" s="1"/>
      <c r="I23" s="1"/>
      <c r="J23" s="1"/>
      <c r="K23" s="1"/>
      <c r="L23" s="42">
        <v>145</v>
      </c>
      <c r="M23" s="1">
        <v>3870</v>
      </c>
      <c r="N23" s="1"/>
    </row>
    <row r="24" spans="1:14">
      <c r="A24" s="58" t="s">
        <v>175</v>
      </c>
      <c r="B24" s="54" t="s">
        <v>169</v>
      </c>
      <c r="C24" s="1"/>
      <c r="D24" s="1"/>
      <c r="E24" s="1"/>
      <c r="F24" s="1">
        <v>260</v>
      </c>
      <c r="G24" s="1">
        <v>248</v>
      </c>
      <c r="H24" s="1"/>
      <c r="I24" s="1"/>
      <c r="J24" s="1">
        <v>240</v>
      </c>
      <c r="K24" s="1"/>
      <c r="L24" s="1"/>
      <c r="M24" s="1"/>
      <c r="N24" s="42">
        <v>249</v>
      </c>
    </row>
    <row r="25" spans="1:14">
      <c r="A25" s="58" t="s">
        <v>176</v>
      </c>
      <c r="B25" s="54" t="s">
        <v>145</v>
      </c>
      <c r="C25" s="1"/>
      <c r="D25" s="1"/>
      <c r="E25" s="1"/>
      <c r="F25" s="1"/>
      <c r="G25" s="1"/>
      <c r="H25" s="1"/>
      <c r="I25" s="1"/>
      <c r="J25" s="42">
        <v>165</v>
      </c>
      <c r="K25" s="1"/>
      <c r="L25" s="1"/>
      <c r="M25" s="1"/>
      <c r="N25" s="1"/>
    </row>
    <row r="26" spans="1:14">
      <c r="A26" s="58" t="s">
        <v>177</v>
      </c>
      <c r="B26" s="54" t="s">
        <v>169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58" t="s">
        <v>178</v>
      </c>
      <c r="B27" s="54" t="s">
        <v>145</v>
      </c>
      <c r="C27" s="1"/>
      <c r="D27" s="1"/>
      <c r="E27" s="1"/>
      <c r="F27" s="42">
        <v>106</v>
      </c>
      <c r="G27" s="1"/>
      <c r="H27" s="1"/>
      <c r="I27" s="1">
        <v>397</v>
      </c>
      <c r="J27" s="1">
        <v>390</v>
      </c>
      <c r="K27" s="1"/>
      <c r="L27" s="1">
        <v>900</v>
      </c>
      <c r="M27" s="1"/>
      <c r="N27" s="1"/>
    </row>
    <row r="28" spans="1:14">
      <c r="A28" s="58" t="s">
        <v>179</v>
      </c>
      <c r="B28" s="54" t="s">
        <v>180</v>
      </c>
      <c r="C28" s="1"/>
      <c r="D28" s="1"/>
      <c r="E28" s="1"/>
      <c r="F28" s="42">
        <v>42</v>
      </c>
      <c r="G28" s="1"/>
      <c r="H28" s="1"/>
      <c r="I28" s="1"/>
      <c r="J28" s="1">
        <v>60</v>
      </c>
      <c r="K28" s="1"/>
      <c r="L28" s="1"/>
      <c r="M28" s="1"/>
      <c r="N28" s="1">
        <v>249</v>
      </c>
    </row>
    <row r="29" spans="1:14">
      <c r="A29" s="58" t="s">
        <v>181</v>
      </c>
      <c r="B29" s="54" t="s">
        <v>182</v>
      </c>
      <c r="C29" s="1"/>
      <c r="D29" s="1"/>
      <c r="E29" s="1"/>
      <c r="F29" s="1"/>
      <c r="G29" s="1"/>
      <c r="H29" s="1"/>
      <c r="I29" s="1"/>
      <c r="J29" s="42">
        <v>400</v>
      </c>
      <c r="K29" s="1"/>
      <c r="L29" s="1"/>
      <c r="M29" s="1">
        <v>2443</v>
      </c>
      <c r="N29" s="1"/>
    </row>
    <row r="30" spans="1:14">
      <c r="A30" s="58" t="s">
        <v>183</v>
      </c>
      <c r="B30" s="54">
        <v>100</v>
      </c>
      <c r="C30" s="1"/>
      <c r="D30" s="1"/>
      <c r="E30" s="1"/>
      <c r="F30" s="42">
        <v>145</v>
      </c>
      <c r="G30" s="1"/>
      <c r="H30" s="1">
        <v>270</v>
      </c>
      <c r="I30" s="1"/>
      <c r="J30" s="1"/>
      <c r="K30" s="1">
        <v>255</v>
      </c>
      <c r="L30" s="1"/>
      <c r="M30" s="1">
        <v>600</v>
      </c>
      <c r="N30" s="1"/>
    </row>
    <row r="31" spans="1:14">
      <c r="A31" s="53" t="s">
        <v>184</v>
      </c>
      <c r="B31" s="54" t="s">
        <v>62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58" t="s">
        <v>185</v>
      </c>
      <c r="B32" s="54" t="s">
        <v>186</v>
      </c>
      <c r="C32" s="1"/>
      <c r="D32" s="1"/>
      <c r="E32" s="1"/>
      <c r="F32" s="1"/>
      <c r="G32" s="1"/>
      <c r="H32" s="42">
        <v>60</v>
      </c>
      <c r="I32" s="1"/>
      <c r="J32" s="1"/>
      <c r="K32" s="1">
        <v>70</v>
      </c>
      <c r="L32" s="1"/>
      <c r="M32" s="1"/>
      <c r="N32" s="1"/>
    </row>
    <row r="33" spans="1:14">
      <c r="A33" s="53" t="s">
        <v>187</v>
      </c>
      <c r="B33" s="54" t="s">
        <v>188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8" t="s">
        <v>189</v>
      </c>
      <c r="B34" s="54" t="s">
        <v>190</v>
      </c>
      <c r="C34" s="1"/>
      <c r="D34" s="1"/>
      <c r="E34" s="1"/>
      <c r="F34" s="1"/>
      <c r="G34" s="1"/>
      <c r="H34" s="1"/>
      <c r="I34" s="1"/>
      <c r="J34" s="42">
        <v>150</v>
      </c>
      <c r="K34" s="1"/>
      <c r="L34" s="1">
        <v>237</v>
      </c>
      <c r="M34" s="1">
        <v>288</v>
      </c>
      <c r="N34" s="1"/>
    </row>
    <row r="35" spans="1:14">
      <c r="A35" s="61"/>
      <c r="B35" s="61"/>
    </row>
    <row r="36" spans="1:14">
      <c r="A36" s="61"/>
      <c r="B36" s="61"/>
    </row>
    <row r="37" spans="1:14">
      <c r="A37" s="61"/>
      <c r="B37" s="61"/>
    </row>
    <row r="38" spans="1:14">
      <c r="A38" s="63" t="s">
        <v>191</v>
      </c>
      <c r="B38" s="62">
        <v>37019.040000000001</v>
      </c>
    </row>
    <row r="39" spans="1:14">
      <c r="A39" s="63" t="s">
        <v>192</v>
      </c>
      <c r="B39" s="62">
        <v>71982.23</v>
      </c>
    </row>
    <row r="40" spans="1:14">
      <c r="A40" s="63" t="s">
        <v>141</v>
      </c>
      <c r="B40" s="62">
        <v>28000</v>
      </c>
    </row>
    <row r="41" spans="1:14">
      <c r="A41" s="63" t="s">
        <v>143</v>
      </c>
      <c r="B41" s="62">
        <v>18650</v>
      </c>
    </row>
    <row r="42" spans="1:14">
      <c r="A42" s="63" t="s">
        <v>193</v>
      </c>
      <c r="B42" s="62">
        <v>6000</v>
      </c>
    </row>
    <row r="43" spans="1:14">
      <c r="A43" s="63" t="s">
        <v>194</v>
      </c>
      <c r="B43" s="62">
        <v>231800</v>
      </c>
      <c r="C43" t="s">
        <v>203</v>
      </c>
    </row>
    <row r="44" spans="1:14">
      <c r="A44" s="63" t="s">
        <v>195</v>
      </c>
      <c r="B44" s="62">
        <v>3480</v>
      </c>
    </row>
    <row r="45" spans="1:14">
      <c r="A45" s="63" t="s">
        <v>138</v>
      </c>
      <c r="B45" s="62">
        <f>19850+186978.96</f>
        <v>206828.96</v>
      </c>
    </row>
    <row r="46" spans="1:14">
      <c r="A46" s="63" t="s">
        <v>196</v>
      </c>
      <c r="B46" s="62">
        <v>42500</v>
      </c>
    </row>
    <row r="47" spans="1:14">
      <c r="A47" s="63" t="s">
        <v>197</v>
      </c>
      <c r="B47" s="64">
        <f>SUM(B38:B46)</f>
        <v>646260.23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PROYECCION GASTOS</vt:lpstr>
      <vt:lpstr>REACTIVOS COMUNES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Dinorah Cuevas</dc:creator>
  <cp:lastModifiedBy>imolina</cp:lastModifiedBy>
  <cp:lastPrinted>2023-06-16T11:39:47Z</cp:lastPrinted>
  <dcterms:created xsi:type="dcterms:W3CDTF">2021-04-23T20:25:15Z</dcterms:created>
  <dcterms:modified xsi:type="dcterms:W3CDTF">2023-06-16T11:48:11Z</dcterms:modified>
</cp:coreProperties>
</file>