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6" documentId="8_{17BC0966-544D-450B-96A4-BA17BD1691BD}" xr6:coauthVersionLast="47" xr6:coauthVersionMax="47" xr10:uidLastSave="{F4BBF0BA-0063-4F13-9342-90E139EB383F}"/>
  <bookViews>
    <workbookView xWindow="-120" yWindow="-120" windowWidth="20730" windowHeight="11160" xr2:uid="{4C44C417-54F2-4BFE-BF32-5D7C9DA1279D}"/>
  </bookViews>
  <sheets>
    <sheet name="ESF SNS" sheetId="1" r:id="rId1"/>
  </sheets>
  <externalReferences>
    <externalReference r:id="rId2"/>
    <externalReference r:id="rId3"/>
  </externalReferences>
  <definedNames>
    <definedName name="_xlnm.Print_Area" localSheetId="0">'ESF SNS'!$A$1:$K$67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F45" i="1"/>
  <c r="F51" i="1" s="1"/>
  <c r="H42" i="1"/>
  <c r="H52" i="1" s="1"/>
  <c r="H62" i="1" s="1"/>
  <c r="F39" i="1"/>
  <c r="F37" i="1"/>
  <c r="F34" i="1"/>
  <c r="F42" i="1" s="1"/>
  <c r="H27" i="1"/>
  <c r="H29" i="1" s="1"/>
  <c r="F27" i="1"/>
  <c r="F29" i="1" s="1"/>
  <c r="J62" i="1" s="1"/>
  <c r="F24" i="1"/>
  <c r="H17" i="1"/>
  <c r="F17" i="1"/>
  <c r="F14" i="1"/>
  <c r="F13" i="1"/>
  <c r="F10" i="1"/>
  <c r="H7" i="1"/>
</calcChain>
</file>

<file path=xl/sharedStrings.xml><?xml version="1.0" encoding="utf-8"?>
<sst xmlns="http://schemas.openxmlformats.org/spreadsheetml/2006/main" count="96" uniqueCount="90">
  <si>
    <t>CENTRO DE GASTROENTEROLOGIA DR. LUIS E. AYBAR</t>
  </si>
  <si>
    <t>Estado de Situación Financiera</t>
  </si>
  <si>
    <t>Del ejercicio terminado al 31 DE ENERO 2026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</si>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</sst>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1" fontId="5" fillId="0" borderId="0" xfId="0" applyNumberFormat="1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0</xdr:row>
      <xdr:rowOff>171450</xdr:rowOff>
    </xdr:from>
    <xdr:to>
      <xdr:col>3</xdr:col>
      <xdr:colOff>1552575</xdr:colOff>
      <xdr:row>3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D11ED0-1A96-18D1-A313-DE8A484DE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71450"/>
          <a:ext cx="1619250" cy="49530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62</xdr:row>
      <xdr:rowOff>114300</xdr:rowOff>
    </xdr:from>
    <xdr:to>
      <xdr:col>3</xdr:col>
      <xdr:colOff>2686050</xdr:colOff>
      <xdr:row>66</xdr:row>
      <xdr:rowOff>714375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7B2BF3-F7B5-AB0D-C522-2F6F6DBC2F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19000"/>
                  </a14:imgEffect>
                  <a14:imgEffect>
                    <a14:brightnessContrast bright="12000" contrast="34000"/>
                  </a14:imgEffect>
                </a14:imgLayer>
              </a14:imgProps>
            </a:ext>
          </a:extLst>
        </a:blip>
        <a:srcRect l="37508" t="50413" r="28547" b="24230"/>
        <a:stretch>
          <a:fillRect/>
        </a:stretch>
      </xdr:blipFill>
      <xdr:spPr bwMode="auto">
        <a:xfrm>
          <a:off x="66675" y="10953750"/>
          <a:ext cx="2905125" cy="13716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9525</xdr:colOff>
      <xdr:row>62</xdr:row>
      <xdr:rowOff>161925</xdr:rowOff>
    </xdr:from>
    <xdr:to>
      <xdr:col>10</xdr:col>
      <xdr:colOff>685800</xdr:colOff>
      <xdr:row>66</xdr:row>
      <xdr:rowOff>838200</xdr:rowOff>
    </xdr:to>
    <xdr:pic>
      <xdr:nvPicPr>
        <xdr:cNvPr id="4" name="Imagen 3" descr="Interfaz de usuario gráfica, Texto, Aplicación&#10;&#10;El contenido generado por IA puede ser incorrecto.">
          <a:extLst>
            <a:ext uri="{FF2B5EF4-FFF2-40B4-BE49-F238E27FC236}">
              <a16:creationId xmlns:a16="http://schemas.microsoft.com/office/drawing/2014/main" id="{09B0E412-0E3F-1646-DDCA-37443F62F2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47000"/>
                  </a14:imgEffect>
                  <a14:imgEffect>
                    <a14:brightnessContrast bright="12000" contrast="-31000"/>
                  </a14:imgEffect>
                </a14:imgLayer>
              </a14:imgProps>
            </a:ext>
          </a:extLst>
        </a:blip>
        <a:srcRect l="36703" t="41475" r="38200" b="28819"/>
        <a:stretch>
          <a:fillRect/>
        </a:stretch>
      </xdr:blipFill>
      <xdr:spPr bwMode="auto">
        <a:xfrm>
          <a:off x="5133975" y="11001375"/>
          <a:ext cx="3067050" cy="1447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administracion_gastro_gob_do/Documents/Desktop/informaciones%20financieras%202026/Estados%20Financieros-%20MODELO%20%20ENERO%202026.xlsx" TargetMode="External"/><Relationship Id="rId1" Type="http://schemas.openxmlformats.org/officeDocument/2006/relationships/externalLinkPath" Target="/personal/administracion_gastro_gob_do/Documents/Desktop/informaciones%20financieras%202026/Estados%20Financieros-%20MODELO%20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>
        <row r="36">
          <cell r="C36">
            <v>38757922.420000002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10927146.289999999</v>
          </cell>
        </row>
      </sheetData>
      <sheetData sheetId="7">
        <row r="16">
          <cell r="B16">
            <v>14919400.560000001</v>
          </cell>
        </row>
      </sheetData>
      <sheetData sheetId="8">
        <row r="10">
          <cell r="B10">
            <v>7050722.1100000003</v>
          </cell>
        </row>
      </sheetData>
      <sheetData sheetId="9">
        <row r="17">
          <cell r="B17">
            <v>0</v>
          </cell>
        </row>
      </sheetData>
      <sheetData sheetId="10"/>
      <sheetData sheetId="11">
        <row r="11">
          <cell r="B11">
            <v>0</v>
          </cell>
        </row>
      </sheetData>
      <sheetData sheetId="12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129D0-3833-4E9C-A65F-5B13DCE9F414}">
  <dimension ref="A1:M71"/>
  <sheetViews>
    <sheetView showGridLines="0" tabSelected="1" view="pageBreakPreview" topLeftCell="C52" zoomScaleSheetLayoutView="100" workbookViewId="0">
      <selection activeCell="F66" sqref="F66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37" t="s">
        <v>0</v>
      </c>
      <c r="D2" s="37"/>
      <c r="E2" s="37"/>
      <c r="F2" s="37"/>
      <c r="G2" s="37"/>
      <c r="H2" s="37"/>
      <c r="I2" s="37"/>
      <c r="J2" s="37"/>
      <c r="K2" s="37"/>
    </row>
    <row r="3" spans="1:11" ht="15.75" x14ac:dyDescent="0.25">
      <c r="C3" s="37" t="s">
        <v>1</v>
      </c>
      <c r="D3" s="37"/>
      <c r="E3" s="37"/>
      <c r="F3" s="37"/>
      <c r="G3" s="37"/>
      <c r="H3" s="37"/>
      <c r="I3" s="37"/>
      <c r="J3" s="37"/>
      <c r="K3" s="37"/>
    </row>
    <row r="4" spans="1:11" ht="15.75" x14ac:dyDescent="0.25">
      <c r="C4" s="37" t="s">
        <v>2</v>
      </c>
      <c r="D4" s="37"/>
      <c r="E4" s="37"/>
      <c r="F4" s="37"/>
      <c r="G4" s="37"/>
      <c r="H4" s="37"/>
      <c r="I4" s="37"/>
      <c r="J4" s="37"/>
      <c r="K4" s="37"/>
    </row>
    <row r="5" spans="1:11" ht="15.75" x14ac:dyDescent="0.25">
      <c r="C5" s="37" t="s">
        <v>3</v>
      </c>
      <c r="D5" s="37"/>
      <c r="E5" s="37"/>
      <c r="F5" s="37"/>
      <c r="G5" s="37"/>
      <c r="H5" s="37"/>
      <c r="I5" s="37"/>
      <c r="J5" s="37"/>
      <c r="K5" s="37"/>
    </row>
    <row r="6" spans="1:11" ht="5.25" customHeight="1" x14ac:dyDescent="0.25">
      <c r="C6" s="3"/>
      <c r="D6" s="5"/>
      <c r="E6" s="5"/>
      <c r="F6" s="3"/>
      <c r="G6" s="3"/>
      <c r="H6" s="3"/>
    </row>
    <row r="7" spans="1:11" x14ac:dyDescent="0.25">
      <c r="C7" s="3"/>
      <c r="D7" s="3"/>
      <c r="E7" s="3"/>
      <c r="F7" s="6">
        <v>2025</v>
      </c>
      <c r="G7" s="7"/>
      <c r="H7" s="6">
        <f>+[1]BC!G11</f>
        <v>2016</v>
      </c>
    </row>
    <row r="8" spans="1:11" x14ac:dyDescent="0.25">
      <c r="A8" s="1" t="s">
        <v>4</v>
      </c>
      <c r="C8" s="8" t="s">
        <v>5</v>
      </c>
      <c r="D8" s="9"/>
      <c r="E8" s="9"/>
      <c r="F8" s="10"/>
      <c r="G8" s="11"/>
      <c r="H8" s="11"/>
    </row>
    <row r="9" spans="1:11" x14ac:dyDescent="0.25">
      <c r="C9" s="8" t="s">
        <v>6</v>
      </c>
      <c r="D9" s="9"/>
      <c r="E9" s="9"/>
      <c r="F9" s="11"/>
      <c r="G9" s="11"/>
      <c r="H9" s="11"/>
    </row>
    <row r="10" spans="1:11" x14ac:dyDescent="0.25">
      <c r="A10" s="1" t="s">
        <v>7</v>
      </c>
      <c r="C10" s="3"/>
      <c r="D10" s="3" t="s">
        <v>8</v>
      </c>
      <c r="E10" s="3"/>
      <c r="F10" s="12">
        <f>[2]Efectivo!C36</f>
        <v>38757922.420000002</v>
      </c>
      <c r="G10" s="13"/>
      <c r="H10" s="12"/>
    </row>
    <row r="11" spans="1:11" customFormat="1" x14ac:dyDescent="0.25">
      <c r="A11" s="14" t="s">
        <v>9</v>
      </c>
      <c r="B11" s="15"/>
      <c r="C11" s="16"/>
      <c r="D11" s="3" t="s">
        <v>10</v>
      </c>
      <c r="E11" s="3"/>
      <c r="F11" s="17"/>
      <c r="G11" s="18"/>
      <c r="H11" s="17"/>
      <c r="I11" s="15"/>
      <c r="J11" s="15"/>
    </row>
    <row r="12" spans="1:11" customFormat="1" x14ac:dyDescent="0.25">
      <c r="A12" s="14" t="s">
        <v>11</v>
      </c>
      <c r="B12" s="15"/>
      <c r="C12" s="16"/>
      <c r="D12" s="3" t="s">
        <v>12</v>
      </c>
      <c r="E12" s="3"/>
      <c r="F12" s="17"/>
      <c r="G12" s="18"/>
      <c r="H12" s="17"/>
      <c r="I12" s="15"/>
      <c r="J12" s="15"/>
    </row>
    <row r="13" spans="1:11" customFormat="1" x14ac:dyDescent="0.25">
      <c r="A13" s="14" t="s">
        <v>13</v>
      </c>
      <c r="B13" s="15"/>
      <c r="C13" s="16"/>
      <c r="D13" s="3" t="s">
        <v>14</v>
      </c>
      <c r="E13" s="3"/>
      <c r="F13" s="17">
        <f>'[2]Cuenta por Cobrar'!B16</f>
        <v>14919400.560000001</v>
      </c>
      <c r="G13" s="18"/>
      <c r="H13" s="17"/>
      <c r="I13" s="15"/>
      <c r="J13" s="15"/>
    </row>
    <row r="14" spans="1:11" x14ac:dyDescent="0.25">
      <c r="A14" s="1" t="s">
        <v>15</v>
      </c>
      <c r="C14" s="3"/>
      <c r="D14" s="3" t="s">
        <v>16</v>
      </c>
      <c r="E14" s="3"/>
      <c r="F14" s="19">
        <f>[2]Inventario!B11</f>
        <v>10927146.289999999</v>
      </c>
      <c r="G14" s="13"/>
      <c r="H14" s="12"/>
    </row>
    <row r="15" spans="1:11" customFormat="1" x14ac:dyDescent="0.25">
      <c r="A15" s="14" t="s">
        <v>17</v>
      </c>
      <c r="B15" s="15"/>
      <c r="C15" s="16"/>
      <c r="D15" s="3" t="s">
        <v>18</v>
      </c>
      <c r="E15" s="3"/>
      <c r="F15" s="17"/>
      <c r="G15" s="18" t="s">
        <v>19</v>
      </c>
      <c r="H15" s="17"/>
      <c r="I15" s="20" t="s">
        <v>19</v>
      </c>
      <c r="J15" s="15"/>
    </row>
    <row r="16" spans="1:11" customFormat="1" x14ac:dyDescent="0.25">
      <c r="A16" s="14" t="s">
        <v>20</v>
      </c>
      <c r="B16" s="15"/>
      <c r="C16" s="16"/>
      <c r="D16" s="3" t="s">
        <v>21</v>
      </c>
      <c r="E16" s="3"/>
      <c r="F16" s="21"/>
      <c r="G16" s="18"/>
      <c r="H16" s="21"/>
      <c r="I16" s="15"/>
      <c r="J16" s="15"/>
    </row>
    <row r="17" spans="1:13" x14ac:dyDescent="0.25">
      <c r="C17" s="8" t="s">
        <v>22</v>
      </c>
      <c r="D17" s="3"/>
      <c r="E17" s="3"/>
      <c r="F17" s="22">
        <f>SUM(F9:F16)</f>
        <v>64604469.270000003</v>
      </c>
      <c r="G17" s="13"/>
      <c r="H17" s="22">
        <f>SUM(H9:H16)</f>
        <v>0</v>
      </c>
    </row>
    <row r="18" spans="1:13" ht="3" customHeight="1" x14ac:dyDescent="0.25">
      <c r="C18" s="8"/>
      <c r="D18" s="3"/>
      <c r="E18" s="3"/>
      <c r="F18" s="23"/>
      <c r="G18" s="13"/>
      <c r="H18" s="23"/>
    </row>
    <row r="19" spans="1:13" x14ac:dyDescent="0.25">
      <c r="C19" s="8" t="s">
        <v>23</v>
      </c>
      <c r="D19" s="3"/>
      <c r="E19" s="3"/>
      <c r="F19" s="12"/>
      <c r="G19" s="12"/>
      <c r="H19" s="12"/>
    </row>
    <row r="20" spans="1:13" customFormat="1" x14ac:dyDescent="0.25">
      <c r="A20" s="14" t="s">
        <v>24</v>
      </c>
      <c r="B20" s="15"/>
      <c r="C20" s="16"/>
      <c r="D20" s="3" t="s">
        <v>25</v>
      </c>
      <c r="E20" s="3"/>
      <c r="F20" s="17">
        <v>0</v>
      </c>
      <c r="G20" s="18"/>
      <c r="H20" s="17"/>
      <c r="I20" s="15"/>
      <c r="J20" s="15"/>
    </row>
    <row r="21" spans="1:13" customFormat="1" x14ac:dyDescent="0.25">
      <c r="A21" s="14" t="s">
        <v>26</v>
      </c>
      <c r="B21" s="15"/>
      <c r="C21" s="16"/>
      <c r="D21" s="3" t="s">
        <v>27</v>
      </c>
      <c r="E21" s="3"/>
      <c r="F21" s="17"/>
      <c r="G21" s="18"/>
      <c r="H21" s="17"/>
      <c r="I21" s="15"/>
      <c r="J21" s="15"/>
    </row>
    <row r="22" spans="1:13" customFormat="1" x14ac:dyDescent="0.25">
      <c r="A22" s="14" t="s">
        <v>28</v>
      </c>
      <c r="B22" s="15"/>
      <c r="C22" s="16"/>
      <c r="D22" s="3" t="s">
        <v>29</v>
      </c>
      <c r="E22" s="3"/>
      <c r="F22" s="17"/>
      <c r="G22" s="18"/>
      <c r="H22" s="17"/>
      <c r="I22" s="15"/>
      <c r="J22" s="15"/>
    </row>
    <row r="23" spans="1:13" customFormat="1" x14ac:dyDescent="0.25">
      <c r="A23" s="14" t="s">
        <v>30</v>
      </c>
      <c r="B23" s="15"/>
      <c r="C23" s="16"/>
      <c r="D23" s="3" t="s">
        <v>31</v>
      </c>
      <c r="E23" s="3"/>
      <c r="F23" s="17"/>
      <c r="G23" s="18"/>
      <c r="H23" s="17"/>
      <c r="I23" s="15"/>
      <c r="J23" s="15"/>
    </row>
    <row r="24" spans="1:13" x14ac:dyDescent="0.25">
      <c r="A24" s="1" t="s">
        <v>32</v>
      </c>
      <c r="C24" s="3"/>
      <c r="D24" s="3" t="s">
        <v>33</v>
      </c>
      <c r="E24" s="3"/>
      <c r="F24" s="19">
        <f>'[2]Mobiliario Eq. Ofc.'!H23</f>
        <v>155694635.06</v>
      </c>
      <c r="G24" s="13"/>
      <c r="H24" s="12"/>
      <c r="M24" s="24"/>
    </row>
    <row r="25" spans="1:13" x14ac:dyDescent="0.25">
      <c r="A25" s="1" t="s">
        <v>34</v>
      </c>
      <c r="C25" s="3"/>
      <c r="D25" s="3" t="s">
        <v>35</v>
      </c>
      <c r="E25" s="3"/>
      <c r="F25" s="12"/>
      <c r="G25" s="13"/>
      <c r="H25" s="12"/>
      <c r="J25" s="25"/>
      <c r="M25" s="24"/>
    </row>
    <row r="26" spans="1:13" customFormat="1" x14ac:dyDescent="0.25">
      <c r="A26" s="14" t="s">
        <v>36</v>
      </c>
      <c r="B26" s="15"/>
      <c r="C26" s="16"/>
      <c r="D26" s="3" t="s">
        <v>37</v>
      </c>
      <c r="E26" s="3"/>
      <c r="F26" s="17"/>
      <c r="G26" s="18"/>
      <c r="H26" s="17"/>
      <c r="I26" s="2"/>
      <c r="J26" s="2"/>
      <c r="M26" s="26"/>
    </row>
    <row r="27" spans="1:13" x14ac:dyDescent="0.25">
      <c r="C27" s="8" t="s">
        <v>38</v>
      </c>
      <c r="D27" s="3"/>
      <c r="E27" s="3"/>
      <c r="F27" s="22">
        <f>SUM(F20:F26)</f>
        <v>155694635.06</v>
      </c>
      <c r="G27" s="13"/>
      <c r="H27" s="22">
        <f>SUM(H20:H26)</f>
        <v>0</v>
      </c>
      <c r="M27" s="24"/>
    </row>
    <row r="28" spans="1:13" ht="5.25" customHeight="1" x14ac:dyDescent="0.25">
      <c r="C28" s="8"/>
      <c r="D28" s="3"/>
      <c r="E28" s="3"/>
      <c r="F28" s="23"/>
      <c r="G28" s="13"/>
      <c r="H28" s="23"/>
      <c r="M28" s="24"/>
    </row>
    <row r="29" spans="1:13" ht="15.75" thickBot="1" x14ac:dyDescent="0.3">
      <c r="C29" s="8" t="s">
        <v>39</v>
      </c>
      <c r="D29" s="3"/>
      <c r="E29" s="3"/>
      <c r="F29" s="27">
        <f>SUM(F27,F17)</f>
        <v>220299104.33000001</v>
      </c>
      <c r="G29" s="28"/>
      <c r="H29" s="27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2"/>
      <c r="G30" s="12"/>
      <c r="H30" s="12"/>
    </row>
    <row r="31" spans="1:13" x14ac:dyDescent="0.25">
      <c r="C31" s="8" t="s">
        <v>40</v>
      </c>
      <c r="D31" s="3"/>
      <c r="E31" s="3"/>
      <c r="F31" s="12"/>
      <c r="G31" s="12"/>
      <c r="H31" s="12"/>
    </row>
    <row r="32" spans="1:13" x14ac:dyDescent="0.25">
      <c r="C32" s="8" t="s">
        <v>41</v>
      </c>
      <c r="D32" s="3"/>
      <c r="E32" s="3"/>
      <c r="F32" s="13"/>
      <c r="G32" s="13"/>
      <c r="H32" s="13"/>
    </row>
    <row r="33" spans="1:10" customFormat="1" x14ac:dyDescent="0.25">
      <c r="A33" s="14" t="s">
        <v>42</v>
      </c>
      <c r="B33" s="15"/>
      <c r="C33" s="16"/>
      <c r="D33" s="3" t="s">
        <v>43</v>
      </c>
      <c r="E33" s="3"/>
      <c r="F33" s="17"/>
      <c r="G33" s="17"/>
      <c r="H33" s="17"/>
      <c r="I33" s="15"/>
      <c r="J33" s="15"/>
    </row>
    <row r="34" spans="1:10" x14ac:dyDescent="0.25">
      <c r="A34" s="1" t="s">
        <v>44</v>
      </c>
      <c r="C34" s="3"/>
      <c r="D34" s="3" t="s">
        <v>45</v>
      </c>
      <c r="E34" s="3"/>
      <c r="F34" s="12">
        <f>'[2]CXP Corto plazo'!B10</f>
        <v>7050722.1100000003</v>
      </c>
      <c r="G34" s="13"/>
      <c r="H34" s="12"/>
    </row>
    <row r="35" spans="1:10" customFormat="1" x14ac:dyDescent="0.25">
      <c r="A35" s="14" t="s">
        <v>46</v>
      </c>
      <c r="B35" s="15"/>
      <c r="C35" s="16"/>
      <c r="D35" s="3" t="s">
        <v>47</v>
      </c>
      <c r="E35" s="3"/>
      <c r="F35" s="17"/>
      <c r="G35" s="18"/>
      <c r="H35" s="17"/>
      <c r="I35" s="15"/>
      <c r="J35" s="15"/>
    </row>
    <row r="36" spans="1:10" customFormat="1" x14ac:dyDescent="0.25">
      <c r="A36" s="14" t="s">
        <v>48</v>
      </c>
      <c r="B36" s="15"/>
      <c r="C36" s="16"/>
      <c r="D36" s="3" t="s">
        <v>49</v>
      </c>
      <c r="E36" s="3"/>
      <c r="F36" s="17"/>
      <c r="G36" s="18"/>
      <c r="H36" s="17"/>
      <c r="I36" s="15"/>
      <c r="J36" s="15"/>
    </row>
    <row r="37" spans="1:10" customFormat="1" x14ac:dyDescent="0.25">
      <c r="A37" s="14" t="s">
        <v>50</v>
      </c>
      <c r="B37" s="15"/>
      <c r="C37" s="16"/>
      <c r="D37" s="3" t="s">
        <v>51</v>
      </c>
      <c r="E37" s="3"/>
      <c r="F37" s="17">
        <f>'[2]Retenciones y Acum.'!B17</f>
        <v>0</v>
      </c>
      <c r="G37" s="18"/>
      <c r="H37" s="17"/>
      <c r="I37" s="15"/>
      <c r="J37" s="15"/>
    </row>
    <row r="38" spans="1:10" customFormat="1" x14ac:dyDescent="0.25">
      <c r="A38" s="14" t="s">
        <v>52</v>
      </c>
      <c r="B38" s="15"/>
      <c r="C38" s="16"/>
      <c r="D38" s="3" t="s">
        <v>53</v>
      </c>
      <c r="E38" s="3"/>
      <c r="F38" s="17"/>
      <c r="G38" s="18"/>
      <c r="H38" s="17"/>
      <c r="I38" s="15"/>
      <c r="J38" s="15"/>
    </row>
    <row r="39" spans="1:10" customFormat="1" x14ac:dyDescent="0.25">
      <c r="A39" s="14" t="s">
        <v>54</v>
      </c>
      <c r="B39" s="15"/>
      <c r="C39" s="16"/>
      <c r="D39" s="3" t="s">
        <v>55</v>
      </c>
      <c r="E39" s="3"/>
      <c r="F39" s="21">
        <f>'[2]Benef. Empl x p Corto Plazo'!B12</f>
        <v>0</v>
      </c>
      <c r="G39" s="18"/>
      <c r="H39" s="17"/>
      <c r="I39" s="15"/>
      <c r="J39" s="15"/>
    </row>
    <row r="40" spans="1:10" customFormat="1" x14ac:dyDescent="0.25">
      <c r="A40" s="14" t="s">
        <v>56</v>
      </c>
      <c r="B40" s="15"/>
      <c r="C40" s="16"/>
      <c r="D40" s="3" t="s">
        <v>57</v>
      </c>
      <c r="E40" s="3"/>
      <c r="F40" s="17"/>
      <c r="G40" s="18"/>
      <c r="H40" s="17"/>
      <c r="I40" s="15"/>
      <c r="J40" s="15"/>
    </row>
    <row r="41" spans="1:10" customFormat="1" x14ac:dyDescent="0.25">
      <c r="A41" s="14" t="s">
        <v>58</v>
      </c>
      <c r="B41" s="15"/>
      <c r="C41" s="16"/>
      <c r="D41" s="3" t="s">
        <v>59</v>
      </c>
      <c r="E41" s="3"/>
      <c r="F41" s="21"/>
      <c r="G41" s="18"/>
      <c r="H41" s="17"/>
      <c r="I41" s="15"/>
      <c r="J41" s="15"/>
    </row>
    <row r="42" spans="1:10" x14ac:dyDescent="0.25">
      <c r="C42" s="8" t="s">
        <v>60</v>
      </c>
      <c r="D42" s="3"/>
      <c r="E42" s="3"/>
      <c r="F42" s="23">
        <f>SUM(F33:F41)</f>
        <v>7050722.1100000003</v>
      </c>
      <c r="G42" s="13"/>
      <c r="H42" s="23">
        <f>SUM(H33:H41)</f>
        <v>0</v>
      </c>
    </row>
    <row r="43" spans="1:10" ht="2.25" customHeight="1" x14ac:dyDescent="0.25">
      <c r="C43" s="8"/>
      <c r="D43" s="3"/>
      <c r="E43" s="3"/>
      <c r="F43" s="23"/>
      <c r="G43" s="13"/>
      <c r="H43" s="12"/>
    </row>
    <row r="44" spans="1:10" customFormat="1" x14ac:dyDescent="0.25">
      <c r="A44" s="14"/>
      <c r="B44" s="15"/>
      <c r="C44" s="29" t="s">
        <v>61</v>
      </c>
      <c r="D44" s="16"/>
      <c r="E44" s="16"/>
      <c r="F44" s="17"/>
      <c r="G44" s="17"/>
      <c r="H44" s="17"/>
      <c r="I44" s="15"/>
      <c r="J44" s="15"/>
    </row>
    <row r="45" spans="1:10" customFormat="1" x14ac:dyDescent="0.25">
      <c r="A45" s="14" t="s">
        <v>62</v>
      </c>
      <c r="B45" s="15"/>
      <c r="C45" s="16"/>
      <c r="D45" s="3" t="s">
        <v>63</v>
      </c>
      <c r="E45" s="3"/>
      <c r="F45" s="17">
        <f>'[2]CXP Largo Plazo'!B11</f>
        <v>0</v>
      </c>
      <c r="G45" s="18"/>
      <c r="H45" s="17"/>
      <c r="I45" s="15"/>
      <c r="J45" s="15"/>
    </row>
    <row r="46" spans="1:10" customFormat="1" x14ac:dyDescent="0.25">
      <c r="A46" s="14" t="s">
        <v>64</v>
      </c>
      <c r="B46" s="15"/>
      <c r="C46" s="16"/>
      <c r="D46" s="3" t="s">
        <v>65</v>
      </c>
      <c r="E46" s="3"/>
      <c r="F46" s="17"/>
      <c r="G46" s="18"/>
      <c r="H46" s="17"/>
      <c r="I46" s="15"/>
      <c r="J46" s="15"/>
    </row>
    <row r="47" spans="1:10" customFormat="1" x14ac:dyDescent="0.25">
      <c r="A47" s="14" t="s">
        <v>66</v>
      </c>
      <c r="B47" s="15"/>
      <c r="C47" s="16"/>
      <c r="D47" s="3" t="s">
        <v>67</v>
      </c>
      <c r="E47" s="3"/>
      <c r="F47" s="17"/>
      <c r="G47" s="18"/>
      <c r="H47" s="17"/>
      <c r="I47" s="15"/>
      <c r="J47" s="15"/>
    </row>
    <row r="48" spans="1:10" customFormat="1" x14ac:dyDescent="0.25">
      <c r="A48" s="14" t="s">
        <v>68</v>
      </c>
      <c r="B48" s="15"/>
      <c r="C48" s="16"/>
      <c r="D48" s="3" t="s">
        <v>69</v>
      </c>
      <c r="E48" s="3"/>
      <c r="F48" s="17"/>
      <c r="G48" s="18"/>
      <c r="H48" s="17"/>
      <c r="I48" s="15"/>
      <c r="J48" s="15"/>
    </row>
    <row r="49" spans="1:13" customFormat="1" x14ac:dyDescent="0.25">
      <c r="A49" s="14" t="s">
        <v>70</v>
      </c>
      <c r="B49" s="15"/>
      <c r="C49" s="16"/>
      <c r="D49" s="3" t="s">
        <v>71</v>
      </c>
      <c r="E49" s="3"/>
      <c r="F49" s="21"/>
      <c r="G49" s="18"/>
      <c r="H49" s="17"/>
      <c r="I49" s="15"/>
      <c r="J49" s="15"/>
    </row>
    <row r="50" spans="1:13" customFormat="1" x14ac:dyDescent="0.25">
      <c r="A50" s="14" t="s">
        <v>72</v>
      </c>
      <c r="B50" s="15"/>
      <c r="C50" s="16"/>
      <c r="D50" s="3" t="s">
        <v>73</v>
      </c>
      <c r="E50" s="3"/>
      <c r="F50" s="17"/>
      <c r="G50" s="18"/>
      <c r="H50" s="17"/>
      <c r="I50" s="15"/>
      <c r="J50" s="15"/>
    </row>
    <row r="51" spans="1:13" customFormat="1" ht="16.5" customHeight="1" x14ac:dyDescent="0.25">
      <c r="A51" s="14"/>
      <c r="B51" s="15"/>
      <c r="C51" s="29" t="s">
        <v>74</v>
      </c>
      <c r="D51" s="16"/>
      <c r="E51" s="16"/>
      <c r="F51" s="22">
        <f>+F45+F49</f>
        <v>0</v>
      </c>
      <c r="G51" s="18"/>
      <c r="H51" s="12"/>
      <c r="I51" s="15"/>
      <c r="J51" s="15"/>
    </row>
    <row r="52" spans="1:13" ht="14.25" customHeight="1" x14ac:dyDescent="0.25">
      <c r="C52" s="8" t="s">
        <v>75</v>
      </c>
      <c r="D52" s="3"/>
      <c r="E52" s="3"/>
      <c r="F52" s="23">
        <v>932546</v>
      </c>
      <c r="G52" s="28"/>
      <c r="H52" s="22">
        <f>SUM(H42,H51)</f>
        <v>0</v>
      </c>
    </row>
    <row r="53" spans="1:13" ht="4.5" hidden="1" customHeight="1" x14ac:dyDescent="0.25">
      <c r="C53" s="8"/>
      <c r="D53" s="3"/>
      <c r="E53" s="3"/>
      <c r="F53" s="12"/>
      <c r="G53" s="12"/>
      <c r="H53" s="12"/>
      <c r="M53" s="30" t="s">
        <v>19</v>
      </c>
    </row>
    <row r="54" spans="1:13" x14ac:dyDescent="0.25">
      <c r="C54" s="8" t="s">
        <v>76</v>
      </c>
      <c r="D54" s="3"/>
      <c r="E54" s="3"/>
      <c r="F54" s="12"/>
      <c r="G54" s="12"/>
      <c r="H54" s="12"/>
      <c r="M54" s="4" t="s">
        <v>19</v>
      </c>
    </row>
    <row r="55" spans="1:13" customFormat="1" x14ac:dyDescent="0.25">
      <c r="A55" s="14" t="s">
        <v>77</v>
      </c>
      <c r="B55" s="15"/>
      <c r="C55" s="29"/>
      <c r="D55" s="3" t="s">
        <v>78</v>
      </c>
      <c r="E55" s="3"/>
      <c r="F55" s="17">
        <v>0</v>
      </c>
      <c r="G55" s="18"/>
      <c r="H55" s="17"/>
      <c r="I55" s="15"/>
      <c r="J55" s="15"/>
    </row>
    <row r="56" spans="1:13" customFormat="1" x14ac:dyDescent="0.25">
      <c r="A56" s="14" t="s">
        <v>79</v>
      </c>
      <c r="B56" s="15"/>
      <c r="C56" s="16"/>
      <c r="D56" s="3" t="s">
        <v>80</v>
      </c>
      <c r="E56" s="3"/>
      <c r="F56" s="17"/>
      <c r="G56" s="18"/>
      <c r="H56" s="17"/>
      <c r="I56" s="15"/>
      <c r="J56" s="15"/>
    </row>
    <row r="57" spans="1:13" x14ac:dyDescent="0.25">
      <c r="A57" s="1" t="s">
        <v>81</v>
      </c>
      <c r="C57" s="3"/>
      <c r="D57" s="3" t="s">
        <v>82</v>
      </c>
      <c r="E57" s="3"/>
      <c r="F57" s="12">
        <v>17783814</v>
      </c>
      <c r="G57" s="13"/>
      <c r="H57" s="12"/>
      <c r="M57" s="30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7">
        <f>[2]Patrimonio!B13</f>
        <v>201582744</v>
      </c>
      <c r="G58" s="13"/>
      <c r="H58" s="19"/>
    </row>
    <row r="59" spans="1:13" customFormat="1" x14ac:dyDescent="0.25">
      <c r="A59" s="14" t="s">
        <v>85</v>
      </c>
      <c r="B59" s="15"/>
      <c r="C59" s="16"/>
      <c r="D59" s="3" t="s">
        <v>86</v>
      </c>
      <c r="E59" s="3"/>
      <c r="F59" s="12"/>
      <c r="G59" s="18"/>
      <c r="H59" s="12"/>
      <c r="I59" s="15"/>
      <c r="J59" s="15"/>
    </row>
    <row r="60" spans="1:13" x14ac:dyDescent="0.25">
      <c r="C60" s="8" t="s">
        <v>87</v>
      </c>
      <c r="D60" s="3"/>
      <c r="E60" s="3"/>
      <c r="F60" s="22">
        <f>+F55+F57+F58</f>
        <v>219366558</v>
      </c>
      <c r="G60" s="28"/>
      <c r="H60" s="22"/>
    </row>
    <row r="61" spans="1:13" ht="3" customHeight="1" x14ac:dyDescent="0.25">
      <c r="C61" s="8"/>
      <c r="D61" s="3"/>
      <c r="E61" s="3"/>
      <c r="F61" s="11"/>
      <c r="G61" s="11"/>
      <c r="H61" s="11"/>
    </row>
    <row r="62" spans="1:13" ht="15.75" thickBot="1" x14ac:dyDescent="0.3">
      <c r="C62" s="8" t="s">
        <v>88</v>
      </c>
      <c r="D62" s="3"/>
      <c r="E62" s="3"/>
      <c r="F62" s="27">
        <f>+F52+F60</f>
        <v>220299104</v>
      </c>
      <c r="G62" s="11"/>
      <c r="H62" s="27">
        <f>+H52+H60</f>
        <v>0</v>
      </c>
      <c r="J62" s="31">
        <f>+F29-F62</f>
        <v>0.33000001311302185</v>
      </c>
      <c r="L62" s="32" t="s">
        <v>19</v>
      </c>
    </row>
    <row r="63" spans="1:13" ht="15.75" thickTop="1" x14ac:dyDescent="0.25">
      <c r="C63" s="8"/>
      <c r="D63" s="3"/>
      <c r="E63" s="3"/>
      <c r="F63" s="23"/>
      <c r="G63" s="11"/>
      <c r="H63" s="23"/>
    </row>
    <row r="64" spans="1:13" x14ac:dyDescent="0.25">
      <c r="C64" s="33"/>
      <c r="D64" s="40"/>
      <c r="E64" s="3"/>
      <c r="F64" s="12"/>
      <c r="G64" s="3"/>
      <c r="H64" s="12"/>
      <c r="J64" s="39"/>
      <c r="K64" s="39"/>
    </row>
    <row r="65" spans="3:11" x14ac:dyDescent="0.25">
      <c r="C65" s="3"/>
      <c r="D65" s="34"/>
      <c r="E65" s="3"/>
      <c r="F65" s="3"/>
      <c r="G65" s="3"/>
      <c r="H65" s="3"/>
      <c r="J65" s="38" t="s">
        <v>89</v>
      </c>
      <c r="K65" s="38"/>
    </row>
    <row r="66" spans="3:11" x14ac:dyDescent="0.25">
      <c r="C66" s="3"/>
      <c r="D66" s="8"/>
      <c r="E66" s="8"/>
      <c r="F66" s="3"/>
      <c r="G66" s="3"/>
      <c r="H66" s="3"/>
    </row>
    <row r="67" spans="3:11" ht="70.5" customHeight="1" x14ac:dyDescent="0.25">
      <c r="C67" s="3"/>
      <c r="D67" s="3"/>
      <c r="E67" s="3"/>
      <c r="F67" s="35"/>
      <c r="G67" s="35"/>
      <c r="H67" s="35"/>
    </row>
    <row r="69" spans="3:11" x14ac:dyDescent="0.25">
      <c r="F69" s="36"/>
      <c r="H69" s="36"/>
    </row>
    <row r="71" spans="3:11" x14ac:dyDescent="0.25">
      <c r="F71" s="36"/>
      <c r="H71" s="31"/>
    </row>
  </sheetData>
  <mergeCells count="6">
    <mergeCell ref="J65:K65"/>
    <mergeCell ref="C2:K2"/>
    <mergeCell ref="C3:K3"/>
    <mergeCell ref="C4:K4"/>
    <mergeCell ref="C5:K5"/>
    <mergeCell ref="J64:K64"/>
  </mergeCells>
  <printOptions horizontalCentered="1"/>
  <pageMargins left="0.98425196850393704" right="0" top="1.5354330708661419" bottom="0.35433070866141736" header="0.31496062992125984" footer="0.31496062992125984"/>
  <pageSetup scale="6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 SNS</vt:lpstr>
      <vt:lpstr>'ESF SNS'!Área_de_impresión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2026-02-19T15:58:22Z</cp:lastPrinted>
  <dcterms:created xsi:type="dcterms:W3CDTF">2026-02-19T15:20:18Z</dcterms:created>
  <dcterms:modified xsi:type="dcterms:W3CDTF">2026-02-19T15:58:27Z</dcterms:modified>
</cp:coreProperties>
</file>