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DEUDA" sheetId="1" r:id="rId1"/>
    <sheet name="Hoja2" sheetId="3" r:id="rId2"/>
    <sheet name="Hoja1" sheetId="4" r:id="rId3"/>
  </sheets>
  <externalReferences>
    <externalReference r:id="rId4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78" i="1"/>
  <c r="I79"/>
  <c r="I80"/>
  <c r="I81"/>
  <c r="I82"/>
  <c r="I83"/>
  <c r="I84"/>
  <c r="I85"/>
  <c r="I86"/>
  <c r="I87"/>
  <c r="I88"/>
  <c r="I90"/>
  <c r="H89"/>
  <c r="I89" s="1"/>
  <c r="H87"/>
  <c r="H67"/>
  <c r="H53"/>
  <c r="H51"/>
  <c r="H50"/>
  <c r="I39"/>
  <c r="H32"/>
  <c r="I32" s="1"/>
  <c r="H21"/>
  <c r="H18"/>
  <c r="H16"/>
  <c r="H13"/>
  <c r="H12"/>
  <c r="H91" s="1"/>
  <c r="I68"/>
  <c r="I67"/>
  <c r="I42"/>
  <c r="I61"/>
  <c r="I50"/>
  <c r="I48"/>
  <c r="I23"/>
  <c r="I35"/>
  <c r="I75"/>
  <c r="I44"/>
  <c r="I33"/>
  <c r="I58"/>
  <c r="I66"/>
  <c r="I49"/>
  <c r="I65"/>
  <c r="I27"/>
  <c r="I28"/>
  <c r="I55"/>
  <c r="I43"/>
  <c r="I70"/>
  <c r="I71"/>
  <c r="I72"/>
  <c r="I73"/>
  <c r="I74"/>
  <c r="I76"/>
  <c r="I77"/>
  <c r="I64" l="1"/>
  <c r="I62"/>
  <c r="I63"/>
  <c r="I69"/>
  <c r="I13" l="1"/>
  <c r="I15"/>
  <c r="I16"/>
  <c r="I17"/>
  <c r="I18"/>
  <c r="I19"/>
  <c r="I20"/>
  <c r="I21"/>
  <c r="I22"/>
  <c r="I24"/>
  <c r="I25"/>
  <c r="I26"/>
  <c r="I29"/>
  <c r="I30"/>
  <c r="I31"/>
  <c r="I34"/>
  <c r="I36"/>
  <c r="I37"/>
  <c r="I38"/>
  <c r="I40"/>
  <c r="I41"/>
  <c r="I45"/>
  <c r="I46"/>
  <c r="I47"/>
  <c r="I51"/>
  <c r="I52"/>
  <c r="I54"/>
  <c r="I56"/>
  <c r="I57"/>
  <c r="I59"/>
  <c r="I60"/>
  <c r="I12"/>
  <c r="I53"/>
  <c r="I14" l="1"/>
  <c r="I91" s="1"/>
</calcChain>
</file>

<file path=xl/sharedStrings.xml><?xml version="1.0" encoding="utf-8"?>
<sst xmlns="http://schemas.openxmlformats.org/spreadsheetml/2006/main" count="258" uniqueCount="115">
  <si>
    <t>Director General</t>
  </si>
  <si>
    <t>Administrador</t>
  </si>
  <si>
    <t xml:space="preserve">Enc. Depto. De Contbailidad </t>
  </si>
  <si>
    <t xml:space="preserve">APROBADO POR: </t>
  </si>
  <si>
    <t xml:space="preserve">REVISADO POR: </t>
  </si>
  <si>
    <t>PREPARADO POR:</t>
  </si>
  <si>
    <t>TOTAL ADEUDA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</si>
  <si>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</si>
  <si>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</si>
  <si>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</si>
  <si>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</si>
  <si>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</si>
  <si>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>SRS:____IV____</t>
  </si>
  <si>
    <t xml:space="preserve">DIRECCION DE FISCALIZACION Y CONTROL </t>
  </si>
  <si>
    <t xml:space="preserve">SERVICIO NACIONAL DE SALUD </t>
  </si>
  <si>
    <t>ESTABLECIMIENTO: CENTRO DE GASTROENTEROLOGIA DR. LUIS E. AYBAR</t>
  </si>
  <si>
    <t>AIR LIQUIDE DOMINICANA</t>
  </si>
  <si>
    <t>MEDICAMENTOS</t>
  </si>
  <si>
    <t>UTILES MEDICOS</t>
  </si>
  <si>
    <t>REACTIVOS</t>
  </si>
  <si>
    <t>UTILES DE LIMPIEZA</t>
  </si>
  <si>
    <t>COMERCIAL BDA</t>
  </si>
  <si>
    <t>SUED &amp; FARGESA</t>
  </si>
  <si>
    <t>VS</t>
  </si>
  <si>
    <t>SERVICIOS</t>
  </si>
  <si>
    <t>AGUA CRYSTAL</t>
  </si>
  <si>
    <t>AGUA PURIFICADA</t>
  </si>
  <si>
    <t>GRUPO SUEREAD</t>
  </si>
  <si>
    <t>TECNAS</t>
  </si>
  <si>
    <t>LETERAGO</t>
  </si>
  <si>
    <t>MONTO AÑO 2022</t>
  </si>
  <si>
    <t>OXIGENOS</t>
  </si>
  <si>
    <t>DESECHOOS BIOMEDICOS</t>
  </si>
  <si>
    <t>ALIMENTOS</t>
  </si>
  <si>
    <t>UTILES DE OFICINAS</t>
  </si>
  <si>
    <t>SERVIAMED DOM</t>
  </si>
  <si>
    <t>UTILES DE COCINA</t>
  </si>
  <si>
    <t>VICTOR JULIO BAUTISTA</t>
  </si>
  <si>
    <t>UNIQUE REPRESENTACIONES</t>
  </si>
  <si>
    <t>CABOD</t>
  </si>
  <si>
    <t>MAXIMUM PEST COMTROL</t>
  </si>
  <si>
    <t>FUMIGACION</t>
  </si>
  <si>
    <t>SERVICIOS DE ASC</t>
  </si>
  <si>
    <t>ALIANZA INNA(AIDSA)</t>
  </si>
  <si>
    <t>ALL OFFICE SOLUTIONS</t>
  </si>
  <si>
    <t>TONERS</t>
  </si>
  <si>
    <t>BIO-NUCLEAR</t>
  </si>
  <si>
    <t>BIO-NOVA</t>
  </si>
  <si>
    <t>CREDIGAS</t>
  </si>
  <si>
    <t>ELIZABETH HERNANDEZ</t>
  </si>
  <si>
    <t>GESTORA DE RESP. DANNY</t>
  </si>
  <si>
    <t>UT. DE OFICINAS</t>
  </si>
  <si>
    <t>LIFISA COMERCIAL</t>
  </si>
  <si>
    <t>VINKY COMERCIAL</t>
  </si>
  <si>
    <t>PROD. DE PAPEL</t>
  </si>
  <si>
    <t>COMPROMISO DE DEUDAS 2024</t>
  </si>
  <si>
    <t>OFICENTRO ORIENTAL</t>
  </si>
  <si>
    <t>SUPLIDORES HERSARAHALEX</t>
  </si>
  <si>
    <t>BIO-WIN</t>
  </si>
  <si>
    <t>MONTO ENERO - DICIEMBRE 2024</t>
  </si>
  <si>
    <t>MONTO AÑO 2023</t>
  </si>
  <si>
    <t>ANTILLES MEDICAL</t>
  </si>
  <si>
    <t>AROLIN</t>
  </si>
  <si>
    <t>ARTES GRAFICA</t>
  </si>
  <si>
    <t>BELLO LAB</t>
  </si>
  <si>
    <t>UTILES MEDICO</t>
  </si>
  <si>
    <t>RACTIVOS</t>
  </si>
  <si>
    <t>MATERIAL DE LIMPIEZA</t>
  </si>
  <si>
    <t>COMBUSTIBLE</t>
  </si>
  <si>
    <t>UTILES DE OF</t>
  </si>
  <si>
    <t>COMPUDONSA</t>
  </si>
  <si>
    <t>PROD UTILES VARIOS</t>
  </si>
  <si>
    <t>COPEM HOSPICLINIC</t>
  </si>
  <si>
    <t>CLINIMED</t>
  </si>
  <si>
    <t>GLP</t>
  </si>
  <si>
    <t>DOSITEC PHARMA</t>
  </si>
  <si>
    <t>DISTRIBUIDORA FARMAC</t>
  </si>
  <si>
    <t>FARMACO INTERNACIONAL</t>
  </si>
  <si>
    <t>UTILES MEDICOS/REA</t>
  </si>
  <si>
    <t>FRANKLIN ESPINAL</t>
  </si>
  <si>
    <t>UTILES DE OFICINA</t>
  </si>
  <si>
    <t>FARACH</t>
  </si>
  <si>
    <t>GRUPO FARMAC CAR-M</t>
  </si>
  <si>
    <t>GLOBAL MEDICA DOMIN</t>
  </si>
  <si>
    <t>HYPCO GROUP</t>
  </si>
  <si>
    <t>PRODUCTOS ELECTRICOS</t>
  </si>
  <si>
    <t>ARTICULOS VARIOS</t>
  </si>
  <si>
    <t>IDENTIFICACIONES</t>
  </si>
  <si>
    <t>UTILES DE INFORMATICA</t>
  </si>
  <si>
    <t>INFALAB</t>
  </si>
  <si>
    <t>MASTER CLEAN</t>
  </si>
  <si>
    <t>MORAMI</t>
  </si>
  <si>
    <t>PROD QUIMICO</t>
  </si>
  <si>
    <t>MARTELEX</t>
  </si>
  <si>
    <t>NG VACUNA XPRESS</t>
  </si>
  <si>
    <t>OFICINAS JURIDICA</t>
  </si>
  <si>
    <t>SERVICIOS LEGALES</t>
  </si>
  <si>
    <t>OSCAR R. NEGRON</t>
  </si>
  <si>
    <t>PROMEDICA</t>
  </si>
  <si>
    <t>PRO PHARMACEUTICAL</t>
  </si>
  <si>
    <t>PRODUCTOS CANO</t>
  </si>
  <si>
    <t>SAGA PHARMA</t>
  </si>
  <si>
    <t>SEAN DOMINICANA</t>
  </si>
  <si>
    <t>SEMINSA</t>
  </si>
  <si>
    <t xml:space="preserve">MANTE EQUIPOS </t>
  </si>
  <si>
    <t xml:space="preserve">SUPLIDORA NACIONAL </t>
  </si>
  <si>
    <t>SHELVI, SRL</t>
  </si>
  <si>
    <t>SILVER PHARMA</t>
  </si>
  <si>
    <t>ULTRALAB</t>
  </si>
  <si>
    <t>TOTALENERGIES</t>
  </si>
  <si>
    <t>VEF ESCRINES Y VENE.</t>
  </si>
  <si>
    <t>UTILES VARIOS</t>
  </si>
  <si>
    <t>PROD DE PAPEL</t>
  </si>
  <si>
    <t xml:space="preserve">PROD ARTE </t>
  </si>
  <si>
    <t>MES REPORTADO: FEBRERO  2024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</si>
</sst>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.5"/>
      <color indexed="8"/>
      <name val="MS Sans Serif"/>
      <family val="2"/>
    </font>
    <font>
      <sz val="10"/>
      <color indexed="8"/>
      <name val="MS Sans Serif"/>
      <family val="2"/>
    </font>
    <font>
      <b/>
      <sz val="10"/>
      <color indexed="8"/>
      <name val="MS Sans Serif"/>
      <family val="2"/>
    </font>
    <font>
      <sz val="10"/>
      <color theme="2" tint="-0.89999084444715716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43" fontId="7" fillId="3" borderId="2" xfId="2" applyFont="1" applyFill="1" applyBorder="1" applyAlignment="1" applyProtection="1">
      <alignment horizontal="center" vertical="center"/>
    </xf>
    <xf numFmtId="43" fontId="7" fillId="3" borderId="4" xfId="2" applyFont="1" applyFill="1" applyBorder="1" applyAlignment="1" applyProtection="1">
      <alignment horizontal="center" vertical="center"/>
    </xf>
    <xf numFmtId="43" fontId="8" fillId="3" borderId="2" xfId="2" applyFont="1" applyFill="1" applyBorder="1" applyAlignment="1" applyProtection="1">
      <alignment horizontal="center" vertical="center"/>
    </xf>
    <xf numFmtId="0" fontId="0" fillId="0" borderId="0" xfId="0" applyAlignment="1"/>
    <xf numFmtId="0" fontId="0" fillId="0" borderId="0" xfId="0" applyAlignment="1">
      <alignment horizontal="left"/>
    </xf>
    <xf numFmtId="0" fontId="8" fillId="3" borderId="1" xfId="0" applyNumberFormat="1" applyFont="1" applyFill="1" applyBorder="1" applyAlignment="1" applyProtection="1">
      <alignment horizontal="left" vertical="center"/>
    </xf>
    <xf numFmtId="0" fontId="3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/>
    <xf numFmtId="0" fontId="9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wrapText="1"/>
    </xf>
    <xf numFmtId="164" fontId="4" fillId="3" borderId="1" xfId="1" applyFont="1" applyFill="1" applyBorder="1" applyAlignment="1">
      <alignment horizontal="center"/>
    </xf>
    <xf numFmtId="164" fontId="4" fillId="3" borderId="1" xfId="1" applyFont="1" applyFill="1" applyBorder="1" applyAlignment="1">
      <alignment horizontal="left"/>
    </xf>
    <xf numFmtId="43" fontId="8" fillId="3" borderId="1" xfId="2" applyFont="1" applyFill="1" applyBorder="1" applyAlignment="1" applyProtection="1">
      <alignment vertical="center"/>
    </xf>
    <xf numFmtId="43" fontId="8" fillId="3" borderId="1" xfId="2" applyFont="1" applyFill="1" applyBorder="1" applyAlignment="1" applyProtection="1">
      <alignment horizontal="center" vertical="center"/>
    </xf>
    <xf numFmtId="164" fontId="4" fillId="3" borderId="2" xfId="1" applyFont="1" applyFill="1" applyBorder="1" applyAlignment="1">
      <alignment horizontal="left"/>
    </xf>
    <xf numFmtId="164" fontId="4" fillId="3" borderId="4" xfId="1" applyFont="1" applyFill="1" applyBorder="1" applyAlignment="1">
      <alignment horizontal="left"/>
    </xf>
    <xf numFmtId="43" fontId="8" fillId="3" borderId="2" xfId="2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164" fontId="2" fillId="4" borderId="5" xfId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 wrapText="1"/>
    </xf>
  </cellXfs>
  <cellStyles count="3">
    <cellStyle name="Millares" xfId="2" builtinId="3"/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1533525</xdr:colOff>
      <xdr:row>5</xdr:row>
      <xdr:rowOff>133350</xdr:rowOff>
    </xdr:to>
    <xdr:pic>
      <xdr:nvPicPr>
        <xdr:cNvPr id="2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22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133350</xdr:colOff>
      <xdr:row>0</xdr:row>
      <xdr:rowOff>85724</xdr:rowOff>
    </xdr:from>
    <xdr:to>
      <xdr:col>8</xdr:col>
      <xdr:colOff>685799</xdr:colOff>
      <xdr:row>5</xdr:row>
      <xdr:rowOff>190499</xdr:rowOff>
    </xdr:to>
    <xdr:pic>
      <xdr:nvPicPr>
        <xdr:cNvPr id="3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67450" y="85724"/>
          <a:ext cx="1600199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91</xdr:row>
      <xdr:rowOff>0</xdr:rowOff>
    </xdr:from>
    <xdr:to>
      <xdr:col>8</xdr:col>
      <xdr:colOff>952500</xdr:colOff>
      <xdr:row>100</xdr:row>
      <xdr:rowOff>183976</xdr:rowOff>
    </xdr:to>
    <xdr:pic>
      <xdr:nvPicPr>
        <xdr:cNvPr id="4" name="3 Imagen"/>
        <xdr:cNvPicPr/>
      </xdr:nvPicPr>
      <xdr:blipFill>
        <a:blip xmlns:r="http://schemas.openxmlformats.org/officeDocument/2006/relationships" r:embed="rId3" cstate="print">
          <a:lum bright="-30000" contrast="20000"/>
        </a:blip>
        <a:srcRect/>
        <a:stretch>
          <a:fillRect/>
        </a:stretch>
      </xdr:blipFill>
      <xdr:spPr bwMode="auto">
        <a:xfrm>
          <a:off x="266700" y="18145125"/>
          <a:ext cx="8572500" cy="1917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0"/>
  <sheetViews>
    <sheetView tabSelected="1" zoomScaleNormal="100" workbookViewId="0">
      <selection activeCell="K100" sqref="K100"/>
    </sheetView>
  </sheetViews>
  <sheetFormatPr baseColWidth="10" defaultRowHeight="15"/>
  <cols>
    <col min="1" max="1" width="4" customWidth="1"/>
    <col min="2" max="2" width="29.7109375" style="6" bestFit="1" customWidth="1"/>
    <col min="3" max="3" width="26" style="7" customWidth="1"/>
    <col min="4" max="4" width="10.85546875" style="6" customWidth="1"/>
    <col min="5" max="5" width="14" customWidth="1"/>
    <col min="6" max="6" width="9.140625" customWidth="1"/>
    <col min="7" max="7" width="8.85546875" style="7" customWidth="1"/>
    <col min="8" max="8" width="15.7109375" bestFit="1" customWidth="1"/>
    <col min="9" max="9" width="14.5703125" bestFit="1" customWidth="1"/>
  </cols>
  <sheetData>
    <row r="1" spans="1:9">
      <c r="A1" s="30"/>
      <c r="B1" s="30"/>
      <c r="C1" s="30"/>
      <c r="D1" s="30"/>
      <c r="E1" s="30"/>
      <c r="F1" s="30"/>
      <c r="G1" s="30"/>
      <c r="H1" s="30"/>
      <c r="I1" s="30"/>
    </row>
    <row r="2" spans="1:9">
      <c r="A2" s="30"/>
      <c r="B2" s="30"/>
      <c r="C2" s="30"/>
      <c r="D2" s="30"/>
      <c r="E2" s="30"/>
      <c r="F2" s="30"/>
      <c r="G2" s="30"/>
      <c r="H2" s="30"/>
      <c r="I2" s="30"/>
    </row>
    <row r="3" spans="1:9">
      <c r="A3" s="30"/>
      <c r="B3" s="30"/>
      <c r="C3" s="30"/>
      <c r="D3" s="30"/>
      <c r="E3" s="30"/>
      <c r="F3" s="30"/>
      <c r="G3" s="30"/>
      <c r="H3" s="30"/>
      <c r="I3" s="30"/>
    </row>
    <row r="4" spans="1:9">
      <c r="A4" s="30"/>
      <c r="B4" s="30"/>
      <c r="C4" s="30"/>
      <c r="D4" s="30"/>
      <c r="E4" s="30"/>
      <c r="F4" s="30"/>
      <c r="G4" s="30"/>
      <c r="H4" s="30"/>
      <c r="I4" s="30"/>
    </row>
    <row r="5" spans="1:9" ht="21">
      <c r="A5" s="31" t="s">
        <v>14</v>
      </c>
      <c r="B5" s="31"/>
      <c r="C5" s="31"/>
      <c r="D5" s="31"/>
      <c r="E5" s="31"/>
      <c r="F5" s="31"/>
      <c r="G5" s="31"/>
      <c r="H5" s="31"/>
      <c r="I5" s="31"/>
    </row>
    <row r="6" spans="1:9" ht="15.75">
      <c r="A6" s="32" t="s">
        <v>13</v>
      </c>
      <c r="B6" s="32"/>
      <c r="C6" s="32"/>
      <c r="D6" s="32"/>
      <c r="E6" s="32"/>
      <c r="F6" s="32"/>
      <c r="G6" s="32"/>
      <c r="H6" s="32"/>
      <c r="I6" s="32"/>
    </row>
    <row r="7" spans="1:9">
      <c r="A7" s="30" t="s">
        <v>55</v>
      </c>
      <c r="B7" s="30"/>
      <c r="C7" s="30"/>
      <c r="D7" s="30"/>
      <c r="E7" s="30"/>
      <c r="F7" s="30"/>
      <c r="G7" s="30"/>
      <c r="H7" s="30"/>
      <c r="I7" s="30"/>
    </row>
    <row r="8" spans="1:9">
      <c r="A8" s="30"/>
      <c r="B8" s="30"/>
      <c r="C8" s="30"/>
      <c r="D8" s="30"/>
      <c r="E8" s="30"/>
      <c r="F8" s="30"/>
      <c r="G8" s="30"/>
      <c r="H8" s="30"/>
      <c r="I8" s="30"/>
    </row>
    <row r="9" spans="1:9">
      <c r="A9" s="2" t="s">
        <v>15</v>
      </c>
      <c r="E9" s="7" t="s">
        <v>12</v>
      </c>
      <c r="F9" s="7"/>
      <c r="G9" t="s">
        <v>114</v>
      </c>
    </row>
    <row r="10" spans="1:9" ht="27" customHeight="1">
      <c r="A10" s="33"/>
      <c r="B10" s="33"/>
      <c r="C10" s="33"/>
      <c r="D10" s="33"/>
      <c r="E10" s="33"/>
      <c r="F10" s="33"/>
      <c r="G10" s="33"/>
      <c r="H10" s="33"/>
      <c r="I10" s="33"/>
    </row>
    <row r="11" spans="1:9" ht="59.25" customHeight="1">
      <c r="A11" s="24" t="s">
        <v>11</v>
      </c>
      <c r="B11" s="24" t="s">
        <v>10</v>
      </c>
      <c r="C11" s="25" t="s">
        <v>9</v>
      </c>
      <c r="D11" s="24" t="s">
        <v>8</v>
      </c>
      <c r="E11" s="24" t="s">
        <v>7</v>
      </c>
      <c r="F11" s="24" t="s">
        <v>30</v>
      </c>
      <c r="G11" s="24" t="s">
        <v>60</v>
      </c>
      <c r="H11" s="24" t="s">
        <v>59</v>
      </c>
      <c r="I11" s="24" t="s">
        <v>6</v>
      </c>
    </row>
    <row r="12" spans="1:9">
      <c r="A12" s="27">
        <v>1</v>
      </c>
      <c r="B12" s="8" t="s">
        <v>16</v>
      </c>
      <c r="C12" s="8" t="s">
        <v>31</v>
      </c>
      <c r="D12" s="16" t="s">
        <v>23</v>
      </c>
      <c r="E12" s="17"/>
      <c r="F12" s="20"/>
      <c r="G12" s="3"/>
      <c r="H12" s="19">
        <f>8701.88+3138.25+9789.62+14140.58+10658.47+9780.62+1432.29+5438.68+9789.62+11965.1</f>
        <v>84835.110000000015</v>
      </c>
      <c r="I12" s="19">
        <f>E12+G12+H12</f>
        <v>84835.110000000015</v>
      </c>
    </row>
    <row r="13" spans="1:9">
      <c r="A13" s="27">
        <v>2</v>
      </c>
      <c r="B13" s="8" t="s">
        <v>25</v>
      </c>
      <c r="C13" s="8" t="s">
        <v>26</v>
      </c>
      <c r="D13" s="16" t="s">
        <v>23</v>
      </c>
      <c r="E13" s="17"/>
      <c r="F13" s="20"/>
      <c r="G13" s="3"/>
      <c r="H13" s="19">
        <f>7020+5915+1890+5590+4745+5460+1890+3510+4940</f>
        <v>40960</v>
      </c>
      <c r="I13" s="19">
        <f t="shared" ref="I13:I60" si="0">E13+G13+H13</f>
        <v>40960</v>
      </c>
    </row>
    <row r="14" spans="1:9">
      <c r="A14" s="27">
        <v>3</v>
      </c>
      <c r="B14" s="8" t="s">
        <v>43</v>
      </c>
      <c r="C14" s="8" t="s">
        <v>32</v>
      </c>
      <c r="D14" s="16" t="s">
        <v>23</v>
      </c>
      <c r="E14" s="17"/>
      <c r="F14" s="21"/>
      <c r="G14" s="4"/>
      <c r="H14" s="19">
        <v>45000</v>
      </c>
      <c r="I14" s="19">
        <f t="shared" si="0"/>
        <v>45000</v>
      </c>
    </row>
    <row r="15" spans="1:9">
      <c r="A15" s="27">
        <v>4</v>
      </c>
      <c r="B15" s="8" t="s">
        <v>44</v>
      </c>
      <c r="C15" s="8" t="s">
        <v>45</v>
      </c>
      <c r="D15" s="16" t="s">
        <v>23</v>
      </c>
      <c r="E15" s="17"/>
      <c r="F15" s="20"/>
      <c r="G15" s="3"/>
      <c r="H15" s="19">
        <v>28600.13</v>
      </c>
      <c r="I15" s="19">
        <f t="shared" si="0"/>
        <v>28600.13</v>
      </c>
    </row>
    <row r="16" spans="1:9">
      <c r="A16" s="27">
        <v>5</v>
      </c>
      <c r="B16" s="8" t="s">
        <v>61</v>
      </c>
      <c r="C16" s="8" t="s">
        <v>18</v>
      </c>
      <c r="D16" s="16" t="s">
        <v>23</v>
      </c>
      <c r="E16" s="17"/>
      <c r="F16" s="20"/>
      <c r="G16" s="3"/>
      <c r="H16" s="19">
        <f>53114.3-4027.59</f>
        <v>49086.710000000006</v>
      </c>
      <c r="I16" s="19">
        <f t="shared" si="0"/>
        <v>49086.710000000006</v>
      </c>
    </row>
    <row r="17" spans="1:9">
      <c r="A17" s="27">
        <v>6</v>
      </c>
      <c r="B17" s="8" t="s">
        <v>61</v>
      </c>
      <c r="C17" s="8" t="s">
        <v>18</v>
      </c>
      <c r="D17" s="16" t="s">
        <v>23</v>
      </c>
      <c r="E17" s="17"/>
      <c r="F17" s="20"/>
      <c r="G17" s="3"/>
      <c r="H17" s="19">
        <v>32221.55</v>
      </c>
      <c r="I17" s="19">
        <f t="shared" si="0"/>
        <v>32221.55</v>
      </c>
    </row>
    <row r="18" spans="1:9">
      <c r="A18" s="27">
        <v>7</v>
      </c>
      <c r="B18" s="8" t="s">
        <v>62</v>
      </c>
      <c r="C18" s="8" t="s">
        <v>63</v>
      </c>
      <c r="D18" s="16" t="s">
        <v>23</v>
      </c>
      <c r="E18" s="17"/>
      <c r="F18" s="21"/>
      <c r="G18" s="4"/>
      <c r="H18" s="19">
        <f>50798+13593.6</f>
        <v>64391.6</v>
      </c>
      <c r="I18" s="19">
        <f t="shared" si="0"/>
        <v>64391.6</v>
      </c>
    </row>
    <row r="19" spans="1:9">
      <c r="A19" s="27">
        <v>8</v>
      </c>
      <c r="B19" s="8" t="s">
        <v>64</v>
      </c>
      <c r="C19" s="8" t="s">
        <v>65</v>
      </c>
      <c r="D19" s="16" t="s">
        <v>23</v>
      </c>
      <c r="E19" s="17"/>
      <c r="F19" s="20"/>
      <c r="G19" s="5"/>
      <c r="H19" s="19">
        <v>113895.6</v>
      </c>
      <c r="I19" s="19">
        <f t="shared" si="0"/>
        <v>113895.6</v>
      </c>
    </row>
    <row r="20" spans="1:9">
      <c r="A20" s="27">
        <v>9</v>
      </c>
      <c r="B20" s="8" t="s">
        <v>46</v>
      </c>
      <c r="C20" s="8" t="s">
        <v>66</v>
      </c>
      <c r="D20" s="16" t="s">
        <v>23</v>
      </c>
      <c r="E20" s="17"/>
      <c r="F20" s="20"/>
      <c r="G20" s="5"/>
      <c r="H20" s="19">
        <v>1081364.82</v>
      </c>
      <c r="I20" s="19">
        <f t="shared" si="0"/>
        <v>1081364.82</v>
      </c>
    </row>
    <row r="21" spans="1:9">
      <c r="A21" s="27">
        <v>10</v>
      </c>
      <c r="B21" s="8" t="s">
        <v>58</v>
      </c>
      <c r="C21" s="8" t="s">
        <v>19</v>
      </c>
      <c r="D21" s="16" t="s">
        <v>23</v>
      </c>
      <c r="E21" s="17"/>
      <c r="F21" s="20"/>
      <c r="G21" s="3"/>
      <c r="H21" s="19">
        <f>1150+1150+1150+1150</f>
        <v>4600</v>
      </c>
      <c r="I21" s="19">
        <f t="shared" si="0"/>
        <v>4600</v>
      </c>
    </row>
    <row r="22" spans="1:9">
      <c r="A22" s="27">
        <v>11</v>
      </c>
      <c r="B22" s="8" t="s">
        <v>47</v>
      </c>
      <c r="C22" s="8" t="s">
        <v>19</v>
      </c>
      <c r="D22" s="16" t="s">
        <v>23</v>
      </c>
      <c r="E22" s="17"/>
      <c r="F22" s="20"/>
      <c r="G22" s="3"/>
      <c r="H22" s="19">
        <v>266868.59999999998</v>
      </c>
      <c r="I22" s="19">
        <f>E22+G22+H22</f>
        <v>266868.59999999998</v>
      </c>
    </row>
    <row r="23" spans="1:9">
      <c r="A23" s="27">
        <v>12</v>
      </c>
      <c r="B23" s="26" t="s">
        <v>39</v>
      </c>
      <c r="C23" s="8" t="s">
        <v>20</v>
      </c>
      <c r="D23" s="16" t="s">
        <v>23</v>
      </c>
      <c r="E23" s="17"/>
      <c r="F23" s="20"/>
      <c r="G23" s="3"/>
      <c r="H23" s="19">
        <v>24780</v>
      </c>
      <c r="I23" s="19">
        <f>E23+G23+H23</f>
        <v>24780</v>
      </c>
    </row>
    <row r="24" spans="1:9">
      <c r="A24" s="27">
        <v>13</v>
      </c>
      <c r="B24" s="26" t="s">
        <v>39</v>
      </c>
      <c r="C24" s="8" t="s">
        <v>67</v>
      </c>
      <c r="D24" s="16" t="s">
        <v>23</v>
      </c>
      <c r="E24" s="17"/>
      <c r="F24" s="20"/>
      <c r="G24" s="3"/>
      <c r="H24" s="19">
        <v>43046.400000000001</v>
      </c>
      <c r="I24" s="19">
        <f t="shared" si="0"/>
        <v>43046.400000000001</v>
      </c>
    </row>
    <row r="25" spans="1:9">
      <c r="A25" s="27">
        <v>14</v>
      </c>
      <c r="B25" s="8" t="s">
        <v>21</v>
      </c>
      <c r="C25" s="8" t="s">
        <v>24</v>
      </c>
      <c r="D25" s="16" t="s">
        <v>23</v>
      </c>
      <c r="E25" s="17"/>
      <c r="F25" s="20"/>
      <c r="G25" s="3"/>
      <c r="H25" s="19">
        <v>59363.199999999997</v>
      </c>
      <c r="I25" s="19">
        <f t="shared" si="0"/>
        <v>59363.199999999997</v>
      </c>
    </row>
    <row r="26" spans="1:9">
      <c r="A26" s="27">
        <v>15</v>
      </c>
      <c r="B26" s="8" t="s">
        <v>21</v>
      </c>
      <c r="C26" s="8" t="s">
        <v>24</v>
      </c>
      <c r="D26" s="16" t="s">
        <v>23</v>
      </c>
      <c r="E26" s="17"/>
      <c r="F26" s="20"/>
      <c r="G26" s="3"/>
      <c r="H26" s="19">
        <v>2950</v>
      </c>
      <c r="I26" s="19">
        <f t="shared" si="0"/>
        <v>2950</v>
      </c>
    </row>
    <row r="27" spans="1:9">
      <c r="A27" s="27">
        <v>16</v>
      </c>
      <c r="B27" s="8" t="s">
        <v>21</v>
      </c>
      <c r="C27" s="8" t="s">
        <v>69</v>
      </c>
      <c r="D27" s="16" t="s">
        <v>23</v>
      </c>
      <c r="E27" s="17"/>
      <c r="F27" s="20"/>
      <c r="G27" s="3"/>
      <c r="H27" s="19">
        <v>11894.4</v>
      </c>
      <c r="I27" s="19">
        <f t="shared" si="0"/>
        <v>11894.4</v>
      </c>
    </row>
    <row r="28" spans="1:9">
      <c r="A28" s="27">
        <v>17</v>
      </c>
      <c r="B28" s="8" t="s">
        <v>70</v>
      </c>
      <c r="C28" s="8" t="s">
        <v>71</v>
      </c>
      <c r="D28" s="16" t="s">
        <v>23</v>
      </c>
      <c r="E28" s="17"/>
      <c r="F28" s="20"/>
      <c r="G28" s="3"/>
      <c r="H28" s="19">
        <v>6909.99</v>
      </c>
      <c r="I28" s="19">
        <f t="shared" si="0"/>
        <v>6909.99</v>
      </c>
    </row>
    <row r="29" spans="1:9">
      <c r="A29" s="27">
        <v>18</v>
      </c>
      <c r="B29" s="8" t="s">
        <v>72</v>
      </c>
      <c r="C29" s="8" t="s">
        <v>17</v>
      </c>
      <c r="D29" s="16" t="s">
        <v>23</v>
      </c>
      <c r="E29" s="17"/>
      <c r="F29" s="20"/>
      <c r="G29" s="3"/>
      <c r="H29" s="19">
        <v>89487.5</v>
      </c>
      <c r="I29" s="19">
        <f t="shared" si="0"/>
        <v>89487.5</v>
      </c>
    </row>
    <row r="30" spans="1:9">
      <c r="A30" s="27">
        <v>19</v>
      </c>
      <c r="B30" s="8" t="s">
        <v>73</v>
      </c>
      <c r="C30" s="8" t="s">
        <v>19</v>
      </c>
      <c r="D30" s="16" t="s">
        <v>23</v>
      </c>
      <c r="E30" s="17"/>
      <c r="F30" s="20"/>
      <c r="G30" s="3"/>
      <c r="H30" s="19">
        <v>67993.3</v>
      </c>
      <c r="I30" s="19">
        <f t="shared" si="0"/>
        <v>67993.3</v>
      </c>
    </row>
    <row r="31" spans="1:9">
      <c r="A31" s="27">
        <v>20</v>
      </c>
      <c r="B31" s="8" t="s">
        <v>48</v>
      </c>
      <c r="C31" s="8" t="s">
        <v>74</v>
      </c>
      <c r="D31" s="16" t="s">
        <v>23</v>
      </c>
      <c r="E31" s="17"/>
      <c r="F31" s="20"/>
      <c r="G31" s="22"/>
      <c r="H31" s="19">
        <v>25764</v>
      </c>
      <c r="I31" s="19">
        <f>E31+G31+H31</f>
        <v>25764</v>
      </c>
    </row>
    <row r="32" spans="1:9">
      <c r="A32" s="27">
        <v>21</v>
      </c>
      <c r="B32" s="8" t="s">
        <v>75</v>
      </c>
      <c r="C32" s="8" t="s">
        <v>18</v>
      </c>
      <c r="D32" s="16" t="s">
        <v>23</v>
      </c>
      <c r="E32" s="17"/>
      <c r="F32" s="20"/>
      <c r="G32" s="22"/>
      <c r="H32" s="19">
        <f>140420-70210</f>
        <v>70210</v>
      </c>
      <c r="I32" s="19">
        <f>E32+G32+H32</f>
        <v>70210</v>
      </c>
    </row>
    <row r="33" spans="1:9">
      <c r="A33" s="27">
        <v>22</v>
      </c>
      <c r="B33" s="8" t="s">
        <v>76</v>
      </c>
      <c r="C33" s="8" t="s">
        <v>17</v>
      </c>
      <c r="D33" s="16" t="s">
        <v>23</v>
      </c>
      <c r="E33" s="17"/>
      <c r="F33" s="20"/>
      <c r="G33" s="22"/>
      <c r="H33" s="19">
        <v>49900</v>
      </c>
      <c r="I33" s="19">
        <f>E33+G33+H33</f>
        <v>49900</v>
      </c>
    </row>
    <row r="34" spans="1:9">
      <c r="A34" s="27">
        <v>23</v>
      </c>
      <c r="B34" s="8" t="s">
        <v>49</v>
      </c>
      <c r="C34" s="8" t="s">
        <v>18</v>
      </c>
      <c r="D34" s="16" t="s">
        <v>23</v>
      </c>
      <c r="E34" s="17"/>
      <c r="F34" s="20"/>
      <c r="G34" s="5"/>
      <c r="H34" s="19">
        <v>344940</v>
      </c>
      <c r="I34" s="19">
        <f t="shared" si="0"/>
        <v>344940</v>
      </c>
    </row>
    <row r="35" spans="1:9">
      <c r="A35" s="27">
        <v>24</v>
      </c>
      <c r="B35" s="8" t="s">
        <v>49</v>
      </c>
      <c r="C35" s="8" t="s">
        <v>18</v>
      </c>
      <c r="D35" s="16" t="s">
        <v>23</v>
      </c>
      <c r="E35" s="17"/>
      <c r="F35" s="20"/>
      <c r="G35" s="5"/>
      <c r="H35" s="19">
        <v>11210</v>
      </c>
      <c r="I35" s="19">
        <f t="shared" ref="I35" si="1">E35+G35+H35</f>
        <v>11210</v>
      </c>
    </row>
    <row r="36" spans="1:9">
      <c r="A36" s="27">
        <v>25</v>
      </c>
      <c r="B36" s="8" t="s">
        <v>77</v>
      </c>
      <c r="C36" s="8" t="s">
        <v>78</v>
      </c>
      <c r="D36" s="16" t="s">
        <v>23</v>
      </c>
      <c r="E36" s="17"/>
      <c r="F36" s="20"/>
      <c r="G36" s="5"/>
      <c r="H36" s="19">
        <v>279600</v>
      </c>
      <c r="I36" s="19">
        <f t="shared" si="0"/>
        <v>279600</v>
      </c>
    </row>
    <row r="37" spans="1:9">
      <c r="A37" s="27">
        <v>26</v>
      </c>
      <c r="B37" s="8" t="s">
        <v>79</v>
      </c>
      <c r="C37" s="8" t="s">
        <v>80</v>
      </c>
      <c r="D37" s="16" t="s">
        <v>23</v>
      </c>
      <c r="E37" s="17"/>
      <c r="F37" s="20"/>
      <c r="G37" s="5"/>
      <c r="H37" s="19">
        <v>29736</v>
      </c>
      <c r="I37" s="19">
        <f t="shared" si="0"/>
        <v>29736</v>
      </c>
    </row>
    <row r="38" spans="1:9">
      <c r="A38" s="27">
        <v>27</v>
      </c>
      <c r="B38" s="8" t="s">
        <v>81</v>
      </c>
      <c r="C38" s="8" t="s">
        <v>17</v>
      </c>
      <c r="D38" s="16" t="s">
        <v>23</v>
      </c>
      <c r="E38" s="17"/>
      <c r="F38" s="20"/>
      <c r="G38" s="5"/>
      <c r="H38" s="19">
        <v>10149.6</v>
      </c>
      <c r="I38" s="19">
        <f t="shared" si="0"/>
        <v>10149.6</v>
      </c>
    </row>
    <row r="39" spans="1:9">
      <c r="A39" s="27">
        <v>28</v>
      </c>
      <c r="B39" s="26" t="s">
        <v>27</v>
      </c>
      <c r="C39" s="8" t="s">
        <v>33</v>
      </c>
      <c r="D39" s="16" t="s">
        <v>23</v>
      </c>
      <c r="E39" s="17"/>
      <c r="F39" s="20"/>
      <c r="G39" s="5"/>
      <c r="H39" s="19">
        <v>884104.15</v>
      </c>
      <c r="I39" s="19">
        <f t="shared" ref="I39" si="2">E39+G39+H39</f>
        <v>884104.15</v>
      </c>
    </row>
    <row r="40" spans="1:9">
      <c r="A40" s="27">
        <v>29</v>
      </c>
      <c r="B40" s="26" t="s">
        <v>82</v>
      </c>
      <c r="C40" s="8" t="s">
        <v>17</v>
      </c>
      <c r="D40" s="16" t="s">
        <v>23</v>
      </c>
      <c r="E40" s="17"/>
      <c r="F40" s="20"/>
      <c r="G40" s="5"/>
      <c r="H40" s="19">
        <v>7600</v>
      </c>
      <c r="I40" s="19">
        <f t="shared" si="0"/>
        <v>7600</v>
      </c>
    </row>
    <row r="41" spans="1:9">
      <c r="A41" s="27">
        <v>30</v>
      </c>
      <c r="B41" s="26" t="s">
        <v>83</v>
      </c>
      <c r="C41" s="8" t="s">
        <v>24</v>
      </c>
      <c r="D41" s="16" t="s">
        <v>23</v>
      </c>
      <c r="E41" s="17"/>
      <c r="F41" s="20"/>
      <c r="G41" s="5"/>
      <c r="H41" s="19">
        <v>47191.62</v>
      </c>
      <c r="I41" s="19">
        <f>E41+G41+H41</f>
        <v>47191.62</v>
      </c>
    </row>
    <row r="42" spans="1:9">
      <c r="A42" s="27">
        <v>31</v>
      </c>
      <c r="B42" s="26" t="s">
        <v>50</v>
      </c>
      <c r="C42" s="8" t="s">
        <v>51</v>
      </c>
      <c r="D42" s="16" t="s">
        <v>23</v>
      </c>
      <c r="E42" s="17"/>
      <c r="F42" s="20"/>
      <c r="G42" s="5"/>
      <c r="H42" s="19">
        <v>27364.2</v>
      </c>
      <c r="I42" s="19">
        <f>E42+G42+H42</f>
        <v>27364.2</v>
      </c>
    </row>
    <row r="43" spans="1:9">
      <c r="A43" s="27">
        <v>32</v>
      </c>
      <c r="B43" s="26" t="s">
        <v>84</v>
      </c>
      <c r="C43" s="8" t="s">
        <v>63</v>
      </c>
      <c r="D43" s="16" t="s">
        <v>23</v>
      </c>
      <c r="E43" s="17"/>
      <c r="F43" s="20"/>
      <c r="G43" s="5"/>
      <c r="H43" s="19">
        <v>10233.379999999999</v>
      </c>
      <c r="I43" s="19">
        <f t="shared" si="0"/>
        <v>10233.379999999999</v>
      </c>
    </row>
    <row r="44" spans="1:9">
      <c r="A44" s="27">
        <v>33</v>
      </c>
      <c r="B44" s="26" t="s">
        <v>84</v>
      </c>
      <c r="C44" s="8" t="s">
        <v>85</v>
      </c>
      <c r="D44" s="16" t="s">
        <v>23</v>
      </c>
      <c r="E44" s="17"/>
      <c r="F44" s="20"/>
      <c r="G44" s="5"/>
      <c r="H44" s="19">
        <v>46710.3</v>
      </c>
      <c r="I44" s="19">
        <f t="shared" ref="I44" si="3">E44+G44+H44</f>
        <v>46710.3</v>
      </c>
    </row>
    <row r="45" spans="1:9">
      <c r="A45" s="27">
        <v>34</v>
      </c>
      <c r="B45" s="26" t="s">
        <v>84</v>
      </c>
      <c r="C45" s="8" t="s">
        <v>24</v>
      </c>
      <c r="D45" s="16" t="s">
        <v>23</v>
      </c>
      <c r="E45" s="17"/>
      <c r="F45" s="20"/>
      <c r="G45" s="5"/>
      <c r="H45" s="19">
        <v>64633.599999999999</v>
      </c>
      <c r="I45" s="19">
        <f t="shared" si="0"/>
        <v>64633.599999999999</v>
      </c>
    </row>
    <row r="46" spans="1:9">
      <c r="A46" s="27">
        <v>35</v>
      </c>
      <c r="B46" s="26" t="s">
        <v>84</v>
      </c>
      <c r="C46" s="8" t="s">
        <v>86</v>
      </c>
      <c r="D46" s="16" t="s">
        <v>23</v>
      </c>
      <c r="E46" s="17"/>
      <c r="F46" s="20"/>
      <c r="G46" s="22"/>
      <c r="H46" s="19">
        <v>156364.19</v>
      </c>
      <c r="I46" s="19">
        <f t="shared" si="0"/>
        <v>156364.19</v>
      </c>
    </row>
    <row r="47" spans="1:9">
      <c r="A47" s="27">
        <v>36</v>
      </c>
      <c r="B47" s="26" t="s">
        <v>84</v>
      </c>
      <c r="C47" s="8" t="s">
        <v>86</v>
      </c>
      <c r="D47" s="16" t="s">
        <v>23</v>
      </c>
      <c r="E47" s="17"/>
      <c r="F47" s="20"/>
      <c r="G47" s="5"/>
      <c r="H47" s="19">
        <v>83333.72</v>
      </c>
      <c r="I47" s="19">
        <f t="shared" si="0"/>
        <v>83333.72</v>
      </c>
    </row>
    <row r="48" spans="1:9">
      <c r="A48" s="27">
        <v>37</v>
      </c>
      <c r="B48" s="26" t="s">
        <v>87</v>
      </c>
      <c r="C48" s="8" t="s">
        <v>88</v>
      </c>
      <c r="D48" s="16" t="s">
        <v>23</v>
      </c>
      <c r="E48" s="17"/>
      <c r="F48" s="20"/>
      <c r="G48" s="5"/>
      <c r="H48" s="19">
        <v>21004</v>
      </c>
      <c r="I48" s="19">
        <f t="shared" ref="I48" si="4">E48+G48+H48</f>
        <v>21004</v>
      </c>
    </row>
    <row r="49" spans="1:9">
      <c r="A49" s="27">
        <v>38</v>
      </c>
      <c r="B49" s="26" t="s">
        <v>89</v>
      </c>
      <c r="C49" s="8" t="s">
        <v>18</v>
      </c>
      <c r="D49" s="16" t="s">
        <v>23</v>
      </c>
      <c r="E49" s="17"/>
      <c r="F49" s="20"/>
      <c r="G49" s="5"/>
      <c r="H49" s="19">
        <v>29700</v>
      </c>
      <c r="I49" s="19">
        <f t="shared" si="0"/>
        <v>29700</v>
      </c>
    </row>
    <row r="50" spans="1:9">
      <c r="A50" s="27">
        <v>39</v>
      </c>
      <c r="B50" s="26" t="s">
        <v>52</v>
      </c>
      <c r="C50" s="8" t="s">
        <v>33</v>
      </c>
      <c r="D50" s="16" t="s">
        <v>23</v>
      </c>
      <c r="E50" s="17"/>
      <c r="F50" s="20"/>
      <c r="G50" s="5"/>
      <c r="H50" s="19">
        <f>9955+11275.7+17487.2</f>
        <v>38717.9</v>
      </c>
      <c r="I50" s="19">
        <f t="shared" ref="I50" si="5">E50+G50+H50</f>
        <v>38717.9</v>
      </c>
    </row>
    <row r="51" spans="1:9">
      <c r="A51" s="27">
        <v>40</v>
      </c>
      <c r="B51" s="26" t="s">
        <v>52</v>
      </c>
      <c r="C51" s="8" t="s">
        <v>33</v>
      </c>
      <c r="D51" s="16" t="s">
        <v>23</v>
      </c>
      <c r="E51" s="17"/>
      <c r="F51" s="20"/>
      <c r="G51" s="5"/>
      <c r="H51" s="19">
        <f>21802.1+24528.4+22369.3</f>
        <v>68699.8</v>
      </c>
      <c r="I51" s="19">
        <f t="shared" si="0"/>
        <v>68699.8</v>
      </c>
    </row>
    <row r="52" spans="1:9">
      <c r="A52" s="27">
        <v>41</v>
      </c>
      <c r="B52" s="26" t="s">
        <v>29</v>
      </c>
      <c r="C52" s="8" t="s">
        <v>17</v>
      </c>
      <c r="D52" s="16" t="s">
        <v>23</v>
      </c>
      <c r="E52" s="17"/>
      <c r="F52" s="20"/>
      <c r="G52" s="22"/>
      <c r="H52" s="19">
        <v>128000</v>
      </c>
      <c r="I52" s="19">
        <f t="shared" si="0"/>
        <v>128000</v>
      </c>
    </row>
    <row r="53" spans="1:9">
      <c r="A53" s="27">
        <v>42</v>
      </c>
      <c r="B53" s="26" t="s">
        <v>29</v>
      </c>
      <c r="C53" s="8" t="s">
        <v>17</v>
      </c>
      <c r="D53" s="16" t="s">
        <v>23</v>
      </c>
      <c r="E53" s="17"/>
      <c r="F53" s="20"/>
      <c r="G53" s="5"/>
      <c r="H53" s="19">
        <f>31535.25+34440</f>
        <v>65975.25</v>
      </c>
      <c r="I53" s="19">
        <f t="shared" si="0"/>
        <v>65975.25</v>
      </c>
    </row>
    <row r="54" spans="1:9">
      <c r="A54" s="27">
        <v>43</v>
      </c>
      <c r="B54" s="26" t="s">
        <v>90</v>
      </c>
      <c r="C54" s="8" t="s">
        <v>20</v>
      </c>
      <c r="D54" s="16" t="s">
        <v>23</v>
      </c>
      <c r="E54" s="17"/>
      <c r="F54" s="20"/>
      <c r="G54" s="5"/>
      <c r="H54" s="19">
        <v>48031.9</v>
      </c>
      <c r="I54" s="19">
        <f t="shared" si="0"/>
        <v>48031.9</v>
      </c>
    </row>
    <row r="55" spans="1:9">
      <c r="A55" s="27">
        <v>44</v>
      </c>
      <c r="B55" s="26" t="s">
        <v>91</v>
      </c>
      <c r="C55" s="8" t="s">
        <v>92</v>
      </c>
      <c r="D55" s="16" t="s">
        <v>23</v>
      </c>
      <c r="E55" s="17"/>
      <c r="F55" s="20"/>
      <c r="G55" s="5"/>
      <c r="H55" s="19">
        <v>410000</v>
      </c>
      <c r="I55" s="19">
        <f t="shared" si="0"/>
        <v>410000</v>
      </c>
    </row>
    <row r="56" spans="1:9">
      <c r="A56" s="27">
        <v>45</v>
      </c>
      <c r="B56" s="26" t="s">
        <v>40</v>
      </c>
      <c r="C56" s="8" t="s">
        <v>41</v>
      </c>
      <c r="D56" s="16" t="s">
        <v>23</v>
      </c>
      <c r="E56" s="17"/>
      <c r="F56" s="17"/>
      <c r="G56" s="18"/>
      <c r="H56" s="19">
        <v>41894.080000000002</v>
      </c>
      <c r="I56" s="19">
        <f t="shared" si="0"/>
        <v>41894.080000000002</v>
      </c>
    </row>
    <row r="57" spans="1:9">
      <c r="A57" s="27">
        <v>46</v>
      </c>
      <c r="B57" s="26" t="s">
        <v>93</v>
      </c>
      <c r="C57" s="8" t="s">
        <v>20</v>
      </c>
      <c r="D57" s="16" t="s">
        <v>23</v>
      </c>
      <c r="E57" s="17"/>
      <c r="F57" s="17"/>
      <c r="G57" s="19"/>
      <c r="H57" s="19">
        <v>24968.799999999999</v>
      </c>
      <c r="I57" s="19">
        <f t="shared" si="0"/>
        <v>24968.799999999999</v>
      </c>
    </row>
    <row r="58" spans="1:9">
      <c r="A58" s="27">
        <v>47</v>
      </c>
      <c r="B58" s="26" t="s">
        <v>94</v>
      </c>
      <c r="C58" s="8" t="s">
        <v>17</v>
      </c>
      <c r="D58" s="16" t="s">
        <v>23</v>
      </c>
      <c r="E58" s="17"/>
      <c r="F58" s="17"/>
      <c r="G58" s="18"/>
      <c r="H58" s="19">
        <v>20250</v>
      </c>
      <c r="I58" s="19">
        <f t="shared" ref="I58" si="6">E58+G58+H58</f>
        <v>20250</v>
      </c>
    </row>
    <row r="59" spans="1:9">
      <c r="A59" s="27">
        <v>48</v>
      </c>
      <c r="B59" s="26" t="s">
        <v>56</v>
      </c>
      <c r="C59" s="8" t="s">
        <v>80</v>
      </c>
      <c r="D59" s="16" t="s">
        <v>23</v>
      </c>
      <c r="E59" s="17"/>
      <c r="F59" s="17"/>
      <c r="G59" s="18"/>
      <c r="H59" s="19">
        <v>51754.8</v>
      </c>
      <c r="I59" s="19">
        <f t="shared" si="0"/>
        <v>51754.8</v>
      </c>
    </row>
    <row r="60" spans="1:9">
      <c r="A60" s="27">
        <v>49</v>
      </c>
      <c r="B60" s="26" t="s">
        <v>95</v>
      </c>
      <c r="C60" s="8" t="s">
        <v>96</v>
      </c>
      <c r="D60" s="16" t="s">
        <v>23</v>
      </c>
      <c r="E60" s="17"/>
      <c r="F60" s="17"/>
      <c r="G60" s="18"/>
      <c r="H60" s="19">
        <v>17700</v>
      </c>
      <c r="I60" s="19">
        <f t="shared" si="0"/>
        <v>17700</v>
      </c>
    </row>
    <row r="61" spans="1:9">
      <c r="A61" s="27">
        <v>50</v>
      </c>
      <c r="B61" s="26" t="s">
        <v>97</v>
      </c>
      <c r="C61" s="8" t="s">
        <v>17</v>
      </c>
      <c r="D61" s="16" t="s">
        <v>23</v>
      </c>
      <c r="E61" s="17"/>
      <c r="F61" s="17"/>
      <c r="G61" s="18"/>
      <c r="H61" s="19">
        <v>61330.5</v>
      </c>
      <c r="I61" s="19">
        <f t="shared" ref="I61" si="7">E61+G61+H61</f>
        <v>61330.5</v>
      </c>
    </row>
    <row r="62" spans="1:9">
      <c r="A62" s="27">
        <v>51</v>
      </c>
      <c r="B62" s="26" t="s">
        <v>97</v>
      </c>
      <c r="C62" s="8" t="s">
        <v>17</v>
      </c>
      <c r="D62" s="16" t="s">
        <v>23</v>
      </c>
      <c r="E62" s="17"/>
      <c r="F62" s="17"/>
      <c r="G62" s="18"/>
      <c r="H62" s="19">
        <v>204000</v>
      </c>
      <c r="I62" s="19">
        <f t="shared" ref="I62:I90" si="8">E62+G62+H62</f>
        <v>204000</v>
      </c>
    </row>
    <row r="63" spans="1:9">
      <c r="A63" s="27">
        <v>52</v>
      </c>
      <c r="B63" s="26" t="s">
        <v>98</v>
      </c>
      <c r="C63" s="26" t="s">
        <v>18</v>
      </c>
      <c r="D63" s="16" t="s">
        <v>23</v>
      </c>
      <c r="E63" s="17"/>
      <c r="F63" s="17"/>
      <c r="G63" s="18"/>
      <c r="H63" s="19">
        <v>27645.02</v>
      </c>
      <c r="I63" s="19">
        <f t="shared" si="8"/>
        <v>27645.02</v>
      </c>
    </row>
    <row r="64" spans="1:9">
      <c r="A64" s="27">
        <v>53</v>
      </c>
      <c r="B64" s="26" t="s">
        <v>99</v>
      </c>
      <c r="C64" s="8" t="s">
        <v>17</v>
      </c>
      <c r="D64" s="16" t="s">
        <v>23</v>
      </c>
      <c r="E64" s="17"/>
      <c r="F64" s="17"/>
      <c r="G64" s="18"/>
      <c r="H64" s="19">
        <v>148474</v>
      </c>
      <c r="I64" s="19">
        <f t="shared" si="8"/>
        <v>148474</v>
      </c>
    </row>
    <row r="65" spans="1:9">
      <c r="A65" s="27">
        <v>54</v>
      </c>
      <c r="B65" s="26" t="s">
        <v>99</v>
      </c>
      <c r="C65" s="8" t="s">
        <v>17</v>
      </c>
      <c r="D65" s="16" t="s">
        <v>23</v>
      </c>
      <c r="E65" s="17"/>
      <c r="F65" s="17"/>
      <c r="G65" s="18"/>
      <c r="H65" s="19">
        <v>8410</v>
      </c>
      <c r="I65" s="19">
        <f t="shared" ref="I65" si="9">E65+G65+H65</f>
        <v>8410</v>
      </c>
    </row>
    <row r="66" spans="1:9">
      <c r="A66" s="27">
        <v>55</v>
      </c>
      <c r="B66" s="26" t="s">
        <v>100</v>
      </c>
      <c r="C66" s="8" t="s">
        <v>33</v>
      </c>
      <c r="D66" s="16" t="s">
        <v>23</v>
      </c>
      <c r="E66" s="17"/>
      <c r="F66" s="17"/>
      <c r="G66" s="18"/>
      <c r="H66" s="19">
        <v>11725</v>
      </c>
      <c r="I66" s="19">
        <f t="shared" ref="I66" si="10">E66+G66+H66</f>
        <v>11725</v>
      </c>
    </row>
    <row r="67" spans="1:9">
      <c r="A67" s="27">
        <v>56</v>
      </c>
      <c r="B67" s="26" t="s">
        <v>101</v>
      </c>
      <c r="C67" s="26" t="s">
        <v>18</v>
      </c>
      <c r="D67" s="16" t="s">
        <v>23</v>
      </c>
      <c r="E67" s="17"/>
      <c r="F67" s="17"/>
      <c r="G67" s="18"/>
      <c r="H67" s="19">
        <f>48500+24000</f>
        <v>72500</v>
      </c>
      <c r="I67" s="19">
        <f t="shared" ref="I67" si="11">E67+G67+H67</f>
        <v>72500</v>
      </c>
    </row>
    <row r="68" spans="1:9">
      <c r="A68" s="27">
        <v>57</v>
      </c>
      <c r="B68" s="26" t="s">
        <v>101</v>
      </c>
      <c r="C68" s="8" t="s">
        <v>18</v>
      </c>
      <c r="D68" s="16" t="s">
        <v>23</v>
      </c>
      <c r="E68" s="17"/>
      <c r="F68" s="17"/>
      <c r="G68" s="18"/>
      <c r="H68" s="19">
        <v>140165</v>
      </c>
      <c r="I68" s="19">
        <f t="shared" ref="I68" si="12">E68+G68+H68</f>
        <v>140165</v>
      </c>
    </row>
    <row r="69" spans="1:9">
      <c r="A69" s="27">
        <v>58</v>
      </c>
      <c r="B69" s="26" t="s">
        <v>102</v>
      </c>
      <c r="C69" s="26" t="s">
        <v>17</v>
      </c>
      <c r="D69" s="16" t="s">
        <v>23</v>
      </c>
      <c r="E69" s="17"/>
      <c r="F69" s="17"/>
      <c r="G69" s="18"/>
      <c r="H69" s="19">
        <v>12000</v>
      </c>
      <c r="I69" s="19">
        <f t="shared" si="8"/>
        <v>12000</v>
      </c>
    </row>
    <row r="70" spans="1:9">
      <c r="A70" s="27">
        <v>59</v>
      </c>
      <c r="B70" s="26" t="s">
        <v>35</v>
      </c>
      <c r="C70" s="8" t="s">
        <v>18</v>
      </c>
      <c r="D70" s="16" t="s">
        <v>23</v>
      </c>
      <c r="E70" s="17"/>
      <c r="F70" s="17"/>
      <c r="G70" s="18"/>
      <c r="H70" s="19">
        <v>7080</v>
      </c>
      <c r="I70" s="19">
        <f t="shared" si="8"/>
        <v>7080</v>
      </c>
    </row>
    <row r="71" spans="1:9">
      <c r="A71" s="27">
        <v>60</v>
      </c>
      <c r="B71" s="26" t="s">
        <v>103</v>
      </c>
      <c r="C71" s="8" t="s">
        <v>104</v>
      </c>
      <c r="D71" s="16" t="s">
        <v>23</v>
      </c>
      <c r="E71" s="17"/>
      <c r="F71" s="17"/>
      <c r="G71" s="18"/>
      <c r="H71" s="19">
        <v>41394.400000000001</v>
      </c>
      <c r="I71" s="19">
        <f t="shared" si="8"/>
        <v>41394.400000000001</v>
      </c>
    </row>
    <row r="72" spans="1:9">
      <c r="A72" s="27">
        <v>61</v>
      </c>
      <c r="B72" s="26" t="s">
        <v>103</v>
      </c>
      <c r="C72" s="8" t="s">
        <v>18</v>
      </c>
      <c r="D72" s="16" t="s">
        <v>23</v>
      </c>
      <c r="E72" s="27"/>
      <c r="F72" s="27"/>
      <c r="G72" s="28"/>
      <c r="H72" s="19">
        <v>19198.310000000001</v>
      </c>
      <c r="I72" s="19">
        <f t="shared" si="8"/>
        <v>19198.310000000001</v>
      </c>
    </row>
    <row r="73" spans="1:9">
      <c r="A73" s="27">
        <v>62</v>
      </c>
      <c r="B73" s="23" t="s">
        <v>22</v>
      </c>
      <c r="C73" s="23" t="s">
        <v>17</v>
      </c>
      <c r="D73" s="16" t="s">
        <v>23</v>
      </c>
      <c r="E73" s="27"/>
      <c r="F73" s="27"/>
      <c r="G73" s="28"/>
      <c r="H73" s="19">
        <v>6500</v>
      </c>
      <c r="I73" s="19">
        <f t="shared" si="8"/>
        <v>6500</v>
      </c>
    </row>
    <row r="74" spans="1:9">
      <c r="A74" s="27">
        <v>63</v>
      </c>
      <c r="B74" s="23" t="s">
        <v>22</v>
      </c>
      <c r="C74" s="23" t="s">
        <v>19</v>
      </c>
      <c r="D74" s="16" t="s">
        <v>23</v>
      </c>
      <c r="E74" s="27"/>
      <c r="F74" s="27"/>
      <c r="G74" s="28"/>
      <c r="H74" s="19">
        <v>32130</v>
      </c>
      <c r="I74" s="19">
        <f t="shared" si="8"/>
        <v>32130</v>
      </c>
    </row>
    <row r="75" spans="1:9">
      <c r="A75" s="27">
        <v>64</v>
      </c>
      <c r="B75" s="23" t="s">
        <v>22</v>
      </c>
      <c r="C75" s="23" t="s">
        <v>17</v>
      </c>
      <c r="D75" s="16" t="s">
        <v>23</v>
      </c>
      <c r="E75" s="27"/>
      <c r="F75" s="27"/>
      <c r="G75" s="28"/>
      <c r="H75" s="19">
        <v>33269.5</v>
      </c>
      <c r="I75" s="19">
        <f t="shared" ref="I75" si="13">E75+G75+H75</f>
        <v>33269.5</v>
      </c>
    </row>
    <row r="76" spans="1:9">
      <c r="A76" s="27">
        <v>65</v>
      </c>
      <c r="B76" s="23" t="s">
        <v>105</v>
      </c>
      <c r="C76" s="23" t="s">
        <v>34</v>
      </c>
      <c r="D76" s="16" t="s">
        <v>23</v>
      </c>
      <c r="E76" s="27"/>
      <c r="F76" s="27"/>
      <c r="G76" s="28"/>
      <c r="H76" s="19">
        <v>5841</v>
      </c>
      <c r="I76" s="19">
        <f t="shared" si="8"/>
        <v>5841</v>
      </c>
    </row>
    <row r="77" spans="1:9">
      <c r="A77" s="27">
        <v>66</v>
      </c>
      <c r="B77" s="23" t="s">
        <v>57</v>
      </c>
      <c r="C77" s="23" t="s">
        <v>24</v>
      </c>
      <c r="D77" s="16" t="s">
        <v>23</v>
      </c>
      <c r="E77" s="27"/>
      <c r="F77" s="27"/>
      <c r="G77" s="28"/>
      <c r="H77" s="19">
        <v>71024.2</v>
      </c>
      <c r="I77" s="19">
        <f t="shared" si="8"/>
        <v>71024.2</v>
      </c>
    </row>
    <row r="78" spans="1:9">
      <c r="A78" s="27">
        <v>67</v>
      </c>
      <c r="B78" s="23" t="s">
        <v>106</v>
      </c>
      <c r="C78" s="23" t="s">
        <v>36</v>
      </c>
      <c r="D78" s="16" t="s">
        <v>23</v>
      </c>
      <c r="E78" s="27"/>
      <c r="F78" s="27"/>
      <c r="G78" s="28"/>
      <c r="H78" s="19">
        <v>8473.34</v>
      </c>
      <c r="I78" s="19">
        <f t="shared" si="8"/>
        <v>8473.34</v>
      </c>
    </row>
    <row r="79" spans="1:9">
      <c r="A79" s="27">
        <v>68</v>
      </c>
      <c r="B79" s="23" t="s">
        <v>106</v>
      </c>
      <c r="C79" s="23" t="s">
        <v>36</v>
      </c>
      <c r="D79" s="16" t="s">
        <v>23</v>
      </c>
      <c r="E79" s="27"/>
      <c r="F79" s="27"/>
      <c r="G79" s="28"/>
      <c r="H79" s="19">
        <v>35051.19</v>
      </c>
      <c r="I79" s="19">
        <f t="shared" si="8"/>
        <v>35051.19</v>
      </c>
    </row>
    <row r="80" spans="1:9">
      <c r="A80" s="27">
        <v>69</v>
      </c>
      <c r="B80" s="23" t="s">
        <v>107</v>
      </c>
      <c r="C80" s="23" t="s">
        <v>17</v>
      </c>
      <c r="D80" s="16" t="s">
        <v>23</v>
      </c>
      <c r="E80" s="27"/>
      <c r="F80" s="27"/>
      <c r="G80" s="28"/>
      <c r="H80" s="19">
        <v>29690</v>
      </c>
      <c r="I80" s="19">
        <f t="shared" si="8"/>
        <v>29690</v>
      </c>
    </row>
    <row r="81" spans="1:9">
      <c r="A81" s="27">
        <v>70</v>
      </c>
      <c r="B81" s="23" t="s">
        <v>38</v>
      </c>
      <c r="C81" s="23" t="s">
        <v>18</v>
      </c>
      <c r="D81" s="16" t="s">
        <v>23</v>
      </c>
      <c r="E81" s="27"/>
      <c r="F81" s="27"/>
      <c r="G81" s="28"/>
      <c r="H81" s="19">
        <v>220726.08</v>
      </c>
      <c r="I81" s="19">
        <f t="shared" si="8"/>
        <v>220726.08</v>
      </c>
    </row>
    <row r="82" spans="1:9">
      <c r="A82" s="27">
        <v>71</v>
      </c>
      <c r="B82" s="23" t="s">
        <v>38</v>
      </c>
      <c r="C82" s="23" t="s">
        <v>18</v>
      </c>
      <c r="D82" s="16" t="s">
        <v>23</v>
      </c>
      <c r="E82" s="27"/>
      <c r="F82" s="27"/>
      <c r="G82" s="28"/>
      <c r="H82" s="19">
        <v>404293.14</v>
      </c>
      <c r="I82" s="19">
        <f t="shared" si="8"/>
        <v>404293.14</v>
      </c>
    </row>
    <row r="83" spans="1:9">
      <c r="A83" s="27">
        <v>72</v>
      </c>
      <c r="B83" s="23" t="s">
        <v>108</v>
      </c>
      <c r="C83" s="23" t="s">
        <v>18</v>
      </c>
      <c r="D83" s="16" t="s">
        <v>23</v>
      </c>
      <c r="E83" s="27"/>
      <c r="F83" s="27"/>
      <c r="G83" s="28"/>
      <c r="H83" s="19">
        <v>58104</v>
      </c>
      <c r="I83" s="19">
        <f t="shared" si="8"/>
        <v>58104</v>
      </c>
    </row>
    <row r="84" spans="1:9">
      <c r="A84" s="27">
        <v>73</v>
      </c>
      <c r="B84" s="23" t="s">
        <v>28</v>
      </c>
      <c r="C84" s="23" t="s">
        <v>42</v>
      </c>
      <c r="D84" s="16" t="s">
        <v>23</v>
      </c>
      <c r="E84" s="27"/>
      <c r="F84" s="27"/>
      <c r="G84" s="28"/>
      <c r="H84" s="19">
        <v>6844</v>
      </c>
      <c r="I84" s="19">
        <f t="shared" si="8"/>
        <v>6844</v>
      </c>
    </row>
    <row r="85" spans="1:9">
      <c r="A85" s="27">
        <v>74</v>
      </c>
      <c r="B85" s="23" t="s">
        <v>109</v>
      </c>
      <c r="C85" s="23" t="s">
        <v>68</v>
      </c>
      <c r="D85" s="16" t="s">
        <v>23</v>
      </c>
      <c r="E85" s="27"/>
      <c r="F85" s="27"/>
      <c r="G85" s="28"/>
      <c r="H85" s="19">
        <v>100000</v>
      </c>
      <c r="I85" s="19">
        <f t="shared" si="8"/>
        <v>100000</v>
      </c>
    </row>
    <row r="86" spans="1:9">
      <c r="A86" s="27">
        <v>75</v>
      </c>
      <c r="B86" s="23" t="s">
        <v>110</v>
      </c>
      <c r="C86" s="23" t="s">
        <v>111</v>
      </c>
      <c r="D86" s="16" t="s">
        <v>23</v>
      </c>
      <c r="E86" s="27"/>
      <c r="F86" s="27"/>
      <c r="G86" s="28"/>
      <c r="H86" s="19">
        <v>69337.98</v>
      </c>
      <c r="I86" s="19">
        <f t="shared" si="8"/>
        <v>69337.98</v>
      </c>
    </row>
    <row r="87" spans="1:9">
      <c r="A87" s="27">
        <v>76</v>
      </c>
      <c r="B87" s="23" t="s">
        <v>53</v>
      </c>
      <c r="C87" s="23" t="s">
        <v>54</v>
      </c>
      <c r="D87" s="16" t="s">
        <v>23</v>
      </c>
      <c r="E87" s="27"/>
      <c r="F87" s="27"/>
      <c r="G87" s="28"/>
      <c r="H87" s="19">
        <f>65864.65+41212.68</f>
        <v>107077.32999999999</v>
      </c>
      <c r="I87" s="19">
        <f t="shared" si="8"/>
        <v>107077.32999999999</v>
      </c>
    </row>
    <row r="88" spans="1:9">
      <c r="A88" s="27">
        <v>77</v>
      </c>
      <c r="B88" s="23" t="s">
        <v>53</v>
      </c>
      <c r="C88" s="23" t="s">
        <v>112</v>
      </c>
      <c r="D88" s="16" t="s">
        <v>23</v>
      </c>
      <c r="E88" s="27"/>
      <c r="F88" s="27"/>
      <c r="G88" s="28"/>
      <c r="H88" s="19">
        <v>51312.3</v>
      </c>
      <c r="I88" s="19">
        <f t="shared" si="8"/>
        <v>51312.3</v>
      </c>
    </row>
    <row r="89" spans="1:9">
      <c r="A89" s="27">
        <v>78</v>
      </c>
      <c r="B89" s="23" t="s">
        <v>37</v>
      </c>
      <c r="C89" s="23" t="s">
        <v>113</v>
      </c>
      <c r="D89" s="16" t="s">
        <v>23</v>
      </c>
      <c r="E89" s="27"/>
      <c r="F89" s="27"/>
      <c r="G89" s="28"/>
      <c r="H89" s="19">
        <f>51070+25960</f>
        <v>77030</v>
      </c>
      <c r="I89" s="19">
        <f t="shared" si="8"/>
        <v>77030</v>
      </c>
    </row>
    <row r="90" spans="1:9">
      <c r="A90" s="27">
        <v>79</v>
      </c>
      <c r="B90" s="23" t="s">
        <v>37</v>
      </c>
      <c r="C90" s="23" t="s">
        <v>113</v>
      </c>
      <c r="D90" s="16" t="s">
        <v>23</v>
      </c>
      <c r="E90" s="27"/>
      <c r="F90" s="27"/>
      <c r="G90" s="28"/>
      <c r="H90" s="19">
        <v>59000</v>
      </c>
      <c r="I90" s="19">
        <f t="shared" si="8"/>
        <v>59000</v>
      </c>
    </row>
    <row r="91" spans="1:9" ht="15.75" thickBot="1">
      <c r="B91" s="13"/>
      <c r="H91" s="29">
        <f>SUM(H12:H90)</f>
        <v>7363616.4900000002</v>
      </c>
      <c r="I91" s="29">
        <f>SUM(I12:I90)</f>
        <v>7363616.4900000002</v>
      </c>
    </row>
    <row r="92" spans="1:9" ht="15.75" thickTop="1">
      <c r="B92" s="13"/>
    </row>
    <row r="93" spans="1:9">
      <c r="B93" s="13"/>
    </row>
    <row r="94" spans="1:9">
      <c r="B94" s="13"/>
    </row>
    <row r="96" spans="1:9" ht="15.75">
      <c r="B96" s="9" t="s">
        <v>5</v>
      </c>
      <c r="C96" s="30" t="s">
        <v>4</v>
      </c>
      <c r="D96" s="30"/>
      <c r="G96" s="7" t="s">
        <v>3</v>
      </c>
    </row>
    <row r="97" spans="1:8">
      <c r="A97" s="11"/>
      <c r="B97" s="11"/>
      <c r="C97" s="14"/>
      <c r="D97" s="11"/>
      <c r="E97" s="11"/>
      <c r="F97" s="11"/>
      <c r="G97" s="11"/>
      <c r="H97" s="11"/>
    </row>
    <row r="98" spans="1:8">
      <c r="A98" s="11"/>
      <c r="B98" s="11"/>
      <c r="C98" s="14"/>
      <c r="D98" s="11"/>
      <c r="E98" s="11"/>
      <c r="F98" s="11"/>
      <c r="G98" s="11"/>
      <c r="H98" s="11"/>
    </row>
    <row r="99" spans="1:8">
      <c r="A99" s="1"/>
      <c r="B99" s="10"/>
      <c r="C99" s="15"/>
      <c r="D99" s="10"/>
      <c r="E99" s="12"/>
      <c r="F99" s="12"/>
      <c r="G99" s="12"/>
      <c r="H99" s="12"/>
    </row>
    <row r="100" spans="1:8">
      <c r="A100" s="1"/>
      <c r="B100" s="1" t="s">
        <v>2</v>
      </c>
      <c r="C100" s="34" t="s">
        <v>1</v>
      </c>
      <c r="D100" s="34"/>
      <c r="E100" s="30" t="s">
        <v>0</v>
      </c>
      <c r="F100" s="30"/>
      <c r="G100" s="30"/>
      <c r="H100" s="30"/>
    </row>
  </sheetData>
  <mergeCells count="12">
    <mergeCell ref="A6:I6"/>
    <mergeCell ref="A7:I7"/>
    <mergeCell ref="A10:I10"/>
    <mergeCell ref="A8:I8"/>
    <mergeCell ref="C100:D100"/>
    <mergeCell ref="E100:H100"/>
    <mergeCell ref="C96:D96"/>
    <mergeCell ref="A4:I4"/>
    <mergeCell ref="A3:I3"/>
    <mergeCell ref="A2:I2"/>
    <mergeCell ref="A1:I1"/>
    <mergeCell ref="A5:I5"/>
  </mergeCells>
  <pageMargins left="0.11811023622047245" right="0" top="0.74803149606299213" bottom="0.7480314960629921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478" workbookViewId="0">
      <selection activeCell="H498" sqref="H498"/>
    </sheetView>
  </sheetViews>
  <sheetFormatPr baseColWidth="10" defaultRowHeight="1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</vt:lpstr>
      <vt:lpstr>Hoja2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jortiz</cp:lastModifiedBy>
  <cp:lastPrinted>2024-05-08T13:44:01Z</cp:lastPrinted>
  <dcterms:created xsi:type="dcterms:W3CDTF">2022-04-28T15:08:26Z</dcterms:created>
  <dcterms:modified xsi:type="dcterms:W3CDTF">2024-05-14T18:38:48Z</dcterms:modified>
</cp:coreProperties>
</file>