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14" documentId="8_{63783DD7-1028-48D6-9AC2-68FFB48F7C5D}" xr6:coauthVersionLast="47" xr6:coauthVersionMax="47" xr10:uidLastSave="{AC213CA6-8430-4A27-9924-863945BD08C0}"/>
  <bookViews>
    <workbookView xWindow="-120" yWindow="-120" windowWidth="20730" windowHeight="11160" xr2:uid="{1E86B8BC-11C4-44D0-8F9F-166072728BFC}"/>
  </bookViews>
  <sheets>
    <sheet name="ESTADO DE SITUACION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'ESTADO DE SITUACION'!$A$1:$K$67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2" i="1" l="1"/>
  <c r="F60" i="1"/>
  <c r="F58" i="1"/>
  <c r="F45" i="1"/>
  <c r="F51" i="1" s="1"/>
  <c r="H42" i="1"/>
  <c r="H52" i="1" s="1"/>
  <c r="H62" i="1" s="1"/>
  <c r="F39" i="1"/>
  <c r="F37" i="1"/>
  <c r="F42" i="1" s="1"/>
  <c r="F34" i="1"/>
  <c r="H27" i="1"/>
  <c r="H29" i="1" s="1"/>
  <c r="F24" i="1"/>
  <c r="F27" i="1" s="1"/>
  <c r="F29" i="1" s="1"/>
  <c r="J62" i="1" s="1"/>
  <c r="H17" i="1"/>
  <c r="F14" i="1"/>
  <c r="F13" i="1"/>
  <c r="F10" i="1"/>
  <c r="F17" i="1" s="1"/>
  <c r="H7" i="1"/>
</calcChain>
</file>

<file path=xl/sharedStrings.xml><?xml version="1.0" encoding="utf-8"?>
<sst xmlns="http://schemas.openxmlformats.org/spreadsheetml/2006/main" count="95" uniqueCount="89">
  <si>
    <t>CENTRO DE GASTROENTEROLOGIA DR. LUIS E. AYBAR</t>
  </si>
  <si>
    <t>Estado de Situación Financiera</t>
  </si>
  <si>
    <t>Del ejercicio terminado al 30 DE SEPTIEMBRE 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</si>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</sst>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41" fontId="5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</xdr:colOff>
      <xdr:row>0</xdr:row>
      <xdr:rowOff>142875</xdr:rowOff>
    </xdr:from>
    <xdr:to>
      <xdr:col>3</xdr:col>
      <xdr:colOff>1657350</xdr:colOff>
      <xdr:row>3</xdr:row>
      <xdr:rowOff>152400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2AC4F51C-7743-4A83-9D68-76889AA24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142875"/>
          <a:ext cx="1590675" cy="600075"/>
        </a:xfrm>
        <a:prstGeom prst="rect">
          <a:avLst/>
        </a:prstGeom>
      </xdr:spPr>
    </xdr:pic>
    <xdr:clientData/>
  </xdr:twoCellAnchor>
  <xdr:twoCellAnchor editAs="oneCell">
    <xdr:from>
      <xdr:col>9</xdr:col>
      <xdr:colOff>1314450</xdr:colOff>
      <xdr:row>0</xdr:row>
      <xdr:rowOff>95250</xdr:rowOff>
    </xdr:from>
    <xdr:to>
      <xdr:col>10</xdr:col>
      <xdr:colOff>664368</xdr:colOff>
      <xdr:row>3</xdr:row>
      <xdr:rowOff>152398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512BB7-003B-4DB4-AA1E-2C808C882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6550" y="95250"/>
          <a:ext cx="1493043" cy="647698"/>
        </a:xfrm>
        <a:prstGeom prst="rect">
          <a:avLst/>
        </a:prstGeom>
      </xdr:spPr>
    </xdr:pic>
    <xdr:clientData/>
  </xdr:twoCellAnchor>
  <xdr:twoCellAnchor editAs="oneCell">
    <xdr:from>
      <xdr:col>3</xdr:col>
      <xdr:colOff>1838325</xdr:colOff>
      <xdr:row>62</xdr:row>
      <xdr:rowOff>57150</xdr:rowOff>
    </xdr:from>
    <xdr:to>
      <xdr:col>3</xdr:col>
      <xdr:colOff>3056890</xdr:colOff>
      <xdr:row>67</xdr:row>
      <xdr:rowOff>46990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2124075" y="10896600"/>
          <a:ext cx="1218565" cy="9518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495300</xdr:colOff>
      <xdr:row>59</xdr:row>
      <xdr:rowOff>114300</xdr:rowOff>
    </xdr:from>
    <xdr:to>
      <xdr:col>3</xdr:col>
      <xdr:colOff>1943100</xdr:colOff>
      <xdr:row>67</xdr:row>
      <xdr:rowOff>95885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10525125"/>
          <a:ext cx="1447800" cy="1372235"/>
        </a:xfrm>
        <a:prstGeom prst="rect">
          <a:avLst/>
        </a:prstGeom>
      </xdr:spPr>
    </xdr:pic>
    <xdr:clientData/>
  </xdr:twoCellAnchor>
  <xdr:twoCellAnchor editAs="oneCell">
    <xdr:from>
      <xdr:col>9</xdr:col>
      <xdr:colOff>247650</xdr:colOff>
      <xdr:row>58</xdr:row>
      <xdr:rowOff>180975</xdr:rowOff>
    </xdr:from>
    <xdr:to>
      <xdr:col>10</xdr:col>
      <xdr:colOff>76200</xdr:colOff>
      <xdr:row>66</xdr:row>
      <xdr:rowOff>119380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65299F7-E439-4F7B-AA2F-D792D3ECF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19750" y="10401300"/>
          <a:ext cx="1971675" cy="13290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administracion_gastro_gob_do/Documents/Desktop/2025/INFORMACIONES%20FINANCIERAS%202025/SEPTIEMBRE%202025/Estados%20Financieros-%20MODELO%20%20SEPTIEMBRE%20%20%202025.xlsx" TargetMode="External"/><Relationship Id="rId1" Type="http://schemas.openxmlformats.org/officeDocument/2006/relationships/externalLinkPath" Target="/personal/administracion_gastro_gob_do/Documents/Desktop/2025/INFORMACIONES%20FINANCIERAS%202025/SEPTIEMBRE%202025/Estados%20Financieros-%20MODELO%20%20SEPTIEMBRE%20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rtiz\AppData\Local\Microsoft\Olk\Attachments\ooa-711de752-029e-4f75-882c-c5c92b3bd783\6bc30e48f184f01c2738d470e1e9e8dceac227acfb1036fc5fe1069aefe99291\informaciones%20jennifer%20septiembre%202025.xlsx" TargetMode="External"/><Relationship Id="rId1" Type="http://schemas.openxmlformats.org/officeDocument/2006/relationships/externalLinkPath" Target="file:///C:\Users\jortiz\AppData\Local\Microsoft\Olk\Attachments\ooa-711de752-029e-4f75-882c-c5c92b3bd783\6bc30e48f184f01c2738d470e1e9e8dceac227acfb1036fc5fe1069aefe99291\informaciones%20jennifer%20septiembre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 refreshError="1"/>
      <sheetData sheetId="2" refreshError="1"/>
      <sheetData sheetId="3" refreshError="1"/>
      <sheetData sheetId="4">
        <row r="36">
          <cell r="C36">
            <v>45705017.629999995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12129203.49</v>
          </cell>
        </row>
      </sheetData>
      <sheetData sheetId="7">
        <row r="16">
          <cell r="B16">
            <v>16300515.26</v>
          </cell>
        </row>
      </sheetData>
      <sheetData sheetId="8">
        <row r="10">
          <cell r="B10">
            <v>10259493.91</v>
          </cell>
        </row>
      </sheetData>
      <sheetData sheetId="9">
        <row r="17">
          <cell r="B17">
            <v>0</v>
          </cell>
        </row>
      </sheetData>
      <sheetData sheetId="10" refreshError="1"/>
      <sheetData sheetId="11">
        <row r="11">
          <cell r="B11">
            <v>0</v>
          </cell>
        </row>
      </sheetData>
      <sheetData sheetId="12" refreshError="1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OLIDADO"/>
      <sheetName val="OBLIGACIONES"/>
      <sheetName val="INGRESOS"/>
      <sheetName val="ORDENES DE COMPRA"/>
      <sheetName val="DEUDA"/>
      <sheetName val="ESTADO DE SITUACION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89E82-225C-4A45-A94B-384030DD954C}">
  <dimension ref="A1:M71"/>
  <sheetViews>
    <sheetView tabSelected="1" view="pageBreakPreview" topLeftCell="C1" zoomScaleSheetLayoutView="100" workbookViewId="0">
      <selection activeCell="L65" sqref="L65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2025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45705017.629999995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18">
        <f>'[2]Cuenta por Cobrar'!B16</f>
        <v>16300515.26</v>
      </c>
      <c r="G13" s="19"/>
      <c r="H13" s="18"/>
      <c r="I13" s="16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0">
        <f>[2]Inventario!B11</f>
        <v>12129203.49</v>
      </c>
      <c r="G14" s="14"/>
      <c r="H14" s="13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18"/>
      <c r="G15" s="19" t="s">
        <v>19</v>
      </c>
      <c r="H15" s="18"/>
      <c r="I15" s="21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2"/>
      <c r="G16" s="19"/>
      <c r="H16" s="22"/>
      <c r="I16" s="16"/>
      <c r="J16" s="16"/>
    </row>
    <row r="17" spans="1:13" x14ac:dyDescent="0.25">
      <c r="C17" s="9" t="s">
        <v>22</v>
      </c>
      <c r="D17" s="3"/>
      <c r="E17" s="3"/>
      <c r="F17" s="23">
        <f>SUM(F9:F16)</f>
        <v>74134736.379999995</v>
      </c>
      <c r="G17" s="14"/>
      <c r="H17" s="23">
        <f>SUM(H9:H16)</f>
        <v>0</v>
      </c>
    </row>
    <row r="18" spans="1:13" ht="3" customHeight="1" x14ac:dyDescent="0.25">
      <c r="C18" s="9"/>
      <c r="D18" s="3"/>
      <c r="E18" s="3"/>
      <c r="F18" s="24"/>
      <c r="G18" s="14"/>
      <c r="H18" s="24"/>
    </row>
    <row r="19" spans="1:13" x14ac:dyDescent="0.25">
      <c r="C19" s="9" t="s">
        <v>23</v>
      </c>
      <c r="D19" s="3"/>
      <c r="E19" s="3"/>
      <c r="F19" s="13"/>
      <c r="G19" s="13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" t="s">
        <v>27</v>
      </c>
      <c r="E21" s="3"/>
      <c r="F21" s="18"/>
      <c r="G21" s="19"/>
      <c r="H21" s="18"/>
      <c r="I21" s="16"/>
      <c r="J21" s="16"/>
    </row>
    <row r="22" spans="1:13" customFormat="1" x14ac:dyDescent="0.25">
      <c r="A22" s="15" t="s">
        <v>28</v>
      </c>
      <c r="B22" s="16"/>
      <c r="C22" s="17"/>
      <c r="D22" s="3" t="s">
        <v>29</v>
      </c>
      <c r="E22" s="3"/>
      <c r="F22" s="18"/>
      <c r="G22" s="19"/>
      <c r="H22" s="18"/>
      <c r="I22" s="16"/>
      <c r="J22" s="16"/>
    </row>
    <row r="23" spans="1:13" customFormat="1" x14ac:dyDescent="0.25">
      <c r="A23" s="15" t="s">
        <v>30</v>
      </c>
      <c r="B23" s="16"/>
      <c r="C23" s="17"/>
      <c r="D23" s="3" t="s">
        <v>31</v>
      </c>
      <c r="E23" s="3"/>
      <c r="F23" s="18"/>
      <c r="G23" s="19"/>
      <c r="H23" s="18"/>
      <c r="I23" s="16"/>
      <c r="J23" s="16"/>
    </row>
    <row r="24" spans="1:13" x14ac:dyDescent="0.25">
      <c r="A24" s="1" t="s">
        <v>32</v>
      </c>
      <c r="C24" s="3"/>
      <c r="D24" s="3" t="s">
        <v>33</v>
      </c>
      <c r="E24" s="3"/>
      <c r="F24" s="20">
        <f>'[2]Mobiliario Eq. Ofc.'!H23</f>
        <v>155694635.06</v>
      </c>
      <c r="G24" s="14"/>
      <c r="H24" s="13"/>
      <c r="M24" s="25"/>
    </row>
    <row r="25" spans="1:13" x14ac:dyDescent="0.25">
      <c r="A25" s="1" t="s">
        <v>34</v>
      </c>
      <c r="C25" s="3"/>
      <c r="D25" s="3" t="s">
        <v>35</v>
      </c>
      <c r="E25" s="3"/>
      <c r="F25" s="13"/>
      <c r="G25" s="14"/>
      <c r="H25" s="13"/>
      <c r="J25" s="26"/>
      <c r="M25" s="25"/>
    </row>
    <row r="26" spans="1:13" customFormat="1" x14ac:dyDescent="0.25">
      <c r="A26" s="15" t="s">
        <v>36</v>
      </c>
      <c r="B26" s="16"/>
      <c r="C26" s="17"/>
      <c r="D26" s="3" t="s">
        <v>37</v>
      </c>
      <c r="E26" s="3"/>
      <c r="F26" s="18"/>
      <c r="G26" s="19"/>
      <c r="H26" s="18"/>
      <c r="I26" s="2"/>
      <c r="J26" s="2"/>
      <c r="M26" s="27"/>
    </row>
    <row r="27" spans="1:13" x14ac:dyDescent="0.25">
      <c r="C27" s="9" t="s">
        <v>38</v>
      </c>
      <c r="D27" s="3"/>
      <c r="E27" s="3"/>
      <c r="F27" s="23">
        <f>SUM(F20:F26)</f>
        <v>155694635.06</v>
      </c>
      <c r="G27" s="14"/>
      <c r="H27" s="23">
        <f>SUM(H20:H26)</f>
        <v>0</v>
      </c>
      <c r="M27" s="25"/>
    </row>
    <row r="28" spans="1:13" ht="5.25" customHeight="1" x14ac:dyDescent="0.25">
      <c r="C28" s="9"/>
      <c r="D28" s="3"/>
      <c r="E28" s="3"/>
      <c r="F28" s="24"/>
      <c r="G28" s="14"/>
      <c r="H28" s="24"/>
      <c r="M28" s="25"/>
    </row>
    <row r="29" spans="1:13" ht="15.75" thickBot="1" x14ac:dyDescent="0.3">
      <c r="C29" s="9" t="s">
        <v>39</v>
      </c>
      <c r="D29" s="3"/>
      <c r="E29" s="3"/>
      <c r="F29" s="28">
        <f>SUM(F27,F17)</f>
        <v>229829371.44</v>
      </c>
      <c r="G29" s="29"/>
      <c r="H29" s="28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18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13">
        <f>'[2]CXP Corto plazo'!B10</f>
        <v>10259493.91</v>
      </c>
      <c r="G34" s="14"/>
      <c r="H34" s="13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18"/>
      <c r="G35" s="19"/>
      <c r="H35" s="18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18"/>
      <c r="G36" s="19"/>
      <c r="H36" s="18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2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2"/>
      <c r="G41" s="19"/>
      <c r="H41" s="18"/>
      <c r="I41" s="16"/>
      <c r="J41" s="16"/>
    </row>
    <row r="42" spans="1:10" x14ac:dyDescent="0.25">
      <c r="C42" s="9" t="s">
        <v>60</v>
      </c>
      <c r="D42" s="3"/>
      <c r="E42" s="3"/>
      <c r="F42" s="24">
        <f>SUM(F33:F41)</f>
        <v>10259493.91</v>
      </c>
      <c r="G42" s="14"/>
      <c r="H42" s="24">
        <f>SUM(H33:H41)</f>
        <v>0</v>
      </c>
    </row>
    <row r="43" spans="1:10" ht="2.25" customHeight="1" x14ac:dyDescent="0.25">
      <c r="C43" s="9"/>
      <c r="D43" s="3"/>
      <c r="E43" s="3"/>
      <c r="F43" s="24"/>
      <c r="G43" s="14"/>
      <c r="H43" s="13"/>
    </row>
    <row r="44" spans="1:10" customFormat="1" x14ac:dyDescent="0.25">
      <c r="A44" s="15"/>
      <c r="B44" s="16"/>
      <c r="C44" s="30" t="s">
        <v>61</v>
      </c>
      <c r="D44" s="17"/>
      <c r="E44" s="17"/>
      <c r="F44" s="18"/>
      <c r="G44" s="18"/>
      <c r="H44" s="18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2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0" t="s">
        <v>74</v>
      </c>
      <c r="D51" s="17"/>
      <c r="E51" s="17"/>
      <c r="F51" s="23">
        <f>+F45+F49</f>
        <v>0</v>
      </c>
      <c r="G51" s="19"/>
      <c r="H51" s="13"/>
      <c r="I51" s="16"/>
      <c r="J51" s="16"/>
    </row>
    <row r="52" spans="1:13" ht="14.25" customHeight="1" x14ac:dyDescent="0.25">
      <c r="C52" s="9" t="s">
        <v>75</v>
      </c>
      <c r="D52" s="3"/>
      <c r="E52" s="3"/>
      <c r="F52" s="24">
        <v>932546</v>
      </c>
      <c r="G52" s="29"/>
      <c r="H52" s="23">
        <f>SUM(H42,H51)</f>
        <v>0</v>
      </c>
    </row>
    <row r="53" spans="1:13" ht="4.5" hidden="1" customHeight="1" x14ac:dyDescent="0.25">
      <c r="C53" s="9"/>
      <c r="D53" s="3"/>
      <c r="E53" s="3"/>
      <c r="F53" s="13"/>
      <c r="G53" s="13"/>
      <c r="H53" s="13"/>
      <c r="M53" s="31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0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27314081</v>
      </c>
      <c r="G57" s="14"/>
      <c r="H57" s="13"/>
      <c r="M57" s="31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0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13"/>
      <c r="G59" s="19"/>
      <c r="H59" s="13"/>
      <c r="I59" s="16"/>
      <c r="J59" s="16"/>
    </row>
    <row r="60" spans="1:13" x14ac:dyDescent="0.25">
      <c r="C60" s="9" t="s">
        <v>87</v>
      </c>
      <c r="D60" s="3"/>
      <c r="E60" s="3"/>
      <c r="F60" s="23">
        <f>+F55+F57+F58</f>
        <v>228896825</v>
      </c>
      <c r="G60" s="29"/>
      <c r="H60" s="23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28">
        <f>+F52+F60</f>
        <v>229829371</v>
      </c>
      <c r="G62" s="12"/>
      <c r="H62" s="28">
        <f>+H52+H60</f>
        <v>0</v>
      </c>
      <c r="J62" s="32">
        <f>+F29-F62</f>
        <v>0.43999999761581421</v>
      </c>
      <c r="L62" s="33" t="s">
        <v>19</v>
      </c>
    </row>
    <row r="63" spans="1:13" ht="15.75" thickTop="1" x14ac:dyDescent="0.25">
      <c r="C63" s="9"/>
      <c r="D63" s="3"/>
      <c r="E63" s="3"/>
      <c r="F63" s="24"/>
      <c r="G63" s="12"/>
      <c r="H63" s="24"/>
    </row>
    <row r="64" spans="1:13" x14ac:dyDescent="0.25">
      <c r="C64" s="34"/>
      <c r="D64" s="37"/>
      <c r="E64" s="3"/>
      <c r="F64" s="13"/>
      <c r="G64" s="3"/>
      <c r="H64" s="13"/>
      <c r="J64" s="38"/>
      <c r="K64" s="38"/>
    </row>
    <row r="65" spans="3:11" x14ac:dyDescent="0.25">
      <c r="C65" s="3"/>
      <c r="E65" s="3"/>
      <c r="F65" s="3"/>
      <c r="G65" s="3"/>
      <c r="H65" s="3"/>
      <c r="J65" s="39"/>
      <c r="K65" s="39"/>
    </row>
    <row r="66" spans="3:11" x14ac:dyDescent="0.25">
      <c r="C66" s="3"/>
      <c r="D66" s="9"/>
      <c r="E66" s="9"/>
      <c r="F66" s="3"/>
      <c r="G66" s="3"/>
      <c r="H66" s="3"/>
    </row>
    <row r="67" spans="3:11" x14ac:dyDescent="0.25">
      <c r="C67" s="3"/>
      <c r="D67" s="3"/>
      <c r="E67" s="3"/>
      <c r="F67" s="35"/>
      <c r="G67" s="35"/>
      <c r="H67" s="35"/>
    </row>
    <row r="69" spans="3:11" x14ac:dyDescent="0.25">
      <c r="F69" s="36"/>
      <c r="H69" s="36"/>
    </row>
    <row r="71" spans="3:11" x14ac:dyDescent="0.25">
      <c r="F71" s="36"/>
      <c r="H71" s="32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DE SITUACION</vt:lpstr>
      <vt:lpstr>'ESTADO DE SITUACION'!Área_de_impresión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Centro de Gastroenteologia CSDLEA</dc:creator>
  <cp:lastModifiedBy>OAI Centro de Gastroenteologia CSDLEA</cp:lastModifiedBy>
  <cp:lastPrinted>2025-10-15T19:30:45Z</cp:lastPrinted>
  <dcterms:created xsi:type="dcterms:W3CDTF">2025-10-15T19:26:05Z</dcterms:created>
  <dcterms:modified xsi:type="dcterms:W3CDTF">2025-10-15T19:30:54Z</dcterms:modified>
</cp:coreProperties>
</file>