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0" yWindow="0" windowWidth="12120" windowHeight="5730" tabRatio="599" activeTab="2"/>
  </bookViews>
  <sheets>
    <sheet name="PPNE1" sheetId="2" r:id="rId1"/>
    <sheet name="Sheet1" sheetId="57" state="hidden" r:id="rId2"/>
    <sheet name="PPNE2 (2)" sheetId="58"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7" hidden="1">Insumos!$A$1:$E$517</definedName>
    <definedName name="_xlnm._FilterDatabase" localSheetId="2" hidden="1">'PPNE2 (2)'!$A$8:$CD$142</definedName>
    <definedName name="_xlnm._FilterDatabase" localSheetId="5" hidden="1">PPNE4!$A$16:$O$328</definedName>
    <definedName name="_xlnm._FilterDatabase" localSheetId="6" hidden="1">PPNE5!$A$16:$K$326</definedName>
    <definedName name="CodigoActividad">[1]!Tabla2[Código]</definedName>
    <definedName name="Insumos" localSheetId="2">[2]Insumos!$A$540:$A$583</definedName>
    <definedName name="Insumos">Insumos!$A$540:$A$583</definedName>
    <definedName name="Ls_DepartamentosSRS" localSheetId="2">[3]Catalogo!$G$130:$G$142</definedName>
    <definedName name="Ls_DepartamentosSRS">[1]Catalogo!$G$130:$G$142</definedName>
    <definedName name="Ls_LinesEstategica" localSheetId="2">[3]Obj!$B$6:$B$9</definedName>
    <definedName name="Ls_LinesEstategica">[1]Obj!$B$6:$B$9</definedName>
    <definedName name="Ls_Medio_Verificacion" localSheetId="2">[3]Catalogo!$B$148:$B$167</definedName>
    <definedName name="Ls_Medio_Verificacion">[1]Catalogo!$B$148:$B$167</definedName>
    <definedName name="ls_Regiones" localSheetId="2">[3]Catalogo!$B$10:$B$19</definedName>
    <definedName name="ls_Regiones">[1]Catalogo!$B$10:$B$19</definedName>
    <definedName name="ls_TiposAcciones" localSheetId="2">[3]Catalogo!$G$11:$G$14</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 localSheetId="2">[3]LSIns!$F$5:$F$8</definedName>
    <definedName name="lsFuentesFinanciamiento">[1]LSIns!$F$5:$F$8</definedName>
    <definedName name="lsGasoil">Insumos!$C$142:$C$149</definedName>
    <definedName name="lsHerramientasMenores">Insumos!$C$150:$C$179</definedName>
    <definedName name="lsImpresionyEncuadernacion">Insumos!$C$180</definedName>
    <definedName name="lsInsumos" localSheetId="2">[3]LSIns!$B$5:$B$45</definedName>
    <definedName name="lsInsumos">[1]LSIns!$B$5:$B$45</definedName>
    <definedName name="lsInsumosEquipos" localSheetId="2">[3]LSIns!$F$16:$F$31</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 localSheetId="2">[3]Catalogo!$D$11:$D$16</definedName>
    <definedName name="LsTipoEESS">[1]Catalogo!$D$11:$D$16</definedName>
    <definedName name="lsTipoIntervencion" localSheetId="2">[3]Catalogo!$G$19:$G$24</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 localSheetId="2">[3]Catalogo!$B$3:$B$6</definedName>
    <definedName name="Periodo_POA">[1]Catalogo!$B$3:$B$6</definedName>
    <definedName name="Productos">[1]!Tabla3[Productos]</definedName>
    <definedName name="Provincias" localSheetId="2">[3]Prov!$F$2:$F$33</definedName>
    <definedName name="Provincias">[1]Prov!$F$2:$F$33</definedName>
    <definedName name="_xlnm.Print_Titles" localSheetId="5">PPNE4!$16:$17</definedName>
    <definedName name="_xlnm.Print_Titles" localSheetId="6">PPNE5!$16:$17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58"/>
  <c r="R11"/>
  <c r="R12"/>
  <c r="R13"/>
  <c r="R14"/>
  <c r="R15"/>
  <c r="R16"/>
  <c r="R17"/>
  <c r="R18"/>
  <c r="R19"/>
  <c r="R20"/>
  <c r="R21"/>
  <c r="R27"/>
  <c r="R26"/>
  <c r="R25"/>
  <c r="R24"/>
  <c r="R23"/>
  <c r="R22"/>
  <c r="R45"/>
  <c r="R44"/>
  <c r="Q142"/>
  <c r="P142"/>
  <c r="O142"/>
  <c r="N142"/>
  <c r="M142"/>
  <c r="L142"/>
  <c r="K142"/>
  <c r="J142"/>
  <c r="I142"/>
  <c r="H142"/>
  <c r="G142"/>
  <c r="F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3"/>
  <c r="R42"/>
  <c r="R41"/>
  <c r="R40"/>
  <c r="R39"/>
  <c r="R38"/>
  <c r="R37"/>
  <c r="R36"/>
  <c r="R35"/>
  <c r="R34"/>
  <c r="R33"/>
  <c r="R32"/>
  <c r="R31"/>
  <c r="R30"/>
  <c r="R29"/>
  <c r="R28"/>
  <c r="R9"/>
  <c r="B6"/>
  <c r="A5"/>
  <c r="A1"/>
  <c r="N191" i="49"/>
  <c r="H245" i="53"/>
  <c r="H234"/>
  <c r="H199"/>
  <c r="J199"/>
  <c r="J202"/>
  <c r="N22" i="49"/>
  <c r="M292"/>
  <c r="M30"/>
  <c r="L30"/>
  <c r="K30"/>
  <c r="J30"/>
  <c r="I30"/>
  <c r="H30"/>
  <c r="G30"/>
  <c r="C215" i="56"/>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F1000"/>
  <c r="F1001"/>
  <c r="F1002"/>
  <c r="F1003"/>
  <c r="F1004"/>
  <c r="F1005"/>
  <c r="F1006"/>
  <c r="F1007"/>
  <c r="F1008"/>
  <c r="F1009"/>
  <c r="F1010"/>
  <c r="F1011"/>
  <c r="F1012"/>
  <c r="F1013"/>
  <c r="F1014"/>
  <c r="F1015"/>
  <c r="F1016"/>
  <c r="F1017"/>
  <c r="F1018"/>
  <c r="F1019"/>
  <c r="F1020"/>
  <c r="F1021"/>
  <c r="F1022"/>
  <c r="F1023"/>
  <c r="F1024"/>
  <c r="F1025"/>
  <c r="F1026"/>
  <c r="F1027"/>
  <c r="F1028"/>
  <c r="F1029"/>
  <c r="F1030"/>
  <c r="F1031"/>
  <c r="F1032"/>
  <c r="F1033"/>
  <c r="F1034"/>
  <c r="F1035"/>
  <c r="F1036"/>
  <c r="F1037"/>
  <c r="F1038"/>
  <c r="F1039"/>
  <c r="F1040"/>
  <c r="F1041"/>
  <c r="F1042"/>
  <c r="F1043"/>
  <c r="F1044"/>
  <c r="F1045"/>
  <c r="F1046"/>
  <c r="F1047"/>
  <c r="F1048"/>
  <c r="F1049"/>
  <c r="F1050"/>
  <c r="F1051"/>
  <c r="F1052"/>
  <c r="F1053"/>
  <c r="F1054"/>
  <c r="F1055"/>
  <c r="F1056"/>
  <c r="F1057"/>
  <c r="F1058"/>
  <c r="F1059"/>
  <c r="F1060"/>
  <c r="F1061"/>
  <c r="F1062"/>
  <c r="F1063"/>
  <c r="F1064"/>
  <c r="F1065"/>
  <c r="F1066"/>
  <c r="F1067"/>
  <c r="F1068"/>
  <c r="F1069"/>
  <c r="F1070"/>
  <c r="F1071"/>
  <c r="F1072"/>
  <c r="F1073"/>
  <c r="F1074"/>
  <c r="F1075"/>
  <c r="F1076"/>
  <c r="F1077"/>
  <c r="F1078"/>
  <c r="F1079"/>
  <c r="F1080"/>
  <c r="F1081"/>
  <c r="F1082"/>
  <c r="F1083"/>
  <c r="F1084"/>
  <c r="F1085"/>
  <c r="F1086"/>
  <c r="F1087"/>
  <c r="F1088"/>
  <c r="F1089"/>
  <c r="F1090"/>
  <c r="F1091"/>
  <c r="F1092"/>
  <c r="F1093"/>
  <c r="F1094"/>
  <c r="F1095"/>
  <c r="F1096"/>
  <c r="F1097"/>
  <c r="F1098"/>
  <c r="F1099"/>
  <c r="F1100"/>
  <c r="F1101"/>
  <c r="F1102"/>
  <c r="F1103"/>
  <c r="F1104"/>
  <c r="F1105"/>
  <c r="F1106"/>
  <c r="F1107"/>
  <c r="F1108"/>
  <c r="F1109"/>
  <c r="F1110"/>
  <c r="F1111"/>
  <c r="F1112"/>
  <c r="F1113"/>
  <c r="F1114"/>
  <c r="F1115"/>
  <c r="F1116"/>
  <c r="F1117"/>
  <c r="F1118"/>
  <c r="F1119"/>
  <c r="F1120"/>
  <c r="F1121"/>
  <c r="F1122"/>
  <c r="F1123"/>
  <c r="F1124"/>
  <c r="F1125"/>
  <c r="F1126"/>
  <c r="F1127"/>
  <c r="F1128"/>
  <c r="F1129"/>
  <c r="F1130"/>
  <c r="F1131"/>
  <c r="F1132"/>
  <c r="F1133"/>
  <c r="F1134"/>
  <c r="F1135"/>
  <c r="F1136"/>
  <c r="F1137"/>
  <c r="F1138"/>
  <c r="F1139"/>
  <c r="F1140"/>
  <c r="F1141"/>
  <c r="F1142"/>
  <c r="F1143"/>
  <c r="F1144"/>
  <c r="F1145"/>
  <c r="F1146"/>
  <c r="F1147"/>
  <c r="F1148"/>
  <c r="F1149"/>
  <c r="F1150"/>
  <c r="F1151"/>
  <c r="F1152"/>
  <c r="F1153"/>
  <c r="F1154"/>
  <c r="F1155"/>
  <c r="F1156"/>
  <c r="F1157"/>
  <c r="F1158"/>
  <c r="F1159"/>
  <c r="F1160"/>
  <c r="F1161"/>
  <c r="F1162"/>
  <c r="F1163"/>
  <c r="F1164"/>
  <c r="F1165"/>
  <c r="F1166"/>
  <c r="F1167"/>
  <c r="F1168"/>
  <c r="F1169"/>
  <c r="F1170"/>
  <c r="F1171"/>
  <c r="F1172"/>
  <c r="F1173"/>
  <c r="F1174"/>
  <c r="F1175"/>
  <c r="F1176"/>
  <c r="F1177"/>
  <c r="F1178"/>
  <c r="F1179"/>
  <c r="F1180"/>
  <c r="F1181"/>
  <c r="F1182"/>
  <c r="F1183"/>
  <c r="F1184"/>
  <c r="F1185"/>
  <c r="F1186"/>
  <c r="F1187"/>
  <c r="F1188"/>
  <c r="F1189"/>
  <c r="F1190"/>
  <c r="F1191"/>
  <c r="F1192"/>
  <c r="F1193"/>
  <c r="F1194"/>
  <c r="F1195"/>
  <c r="F1196"/>
  <c r="F1197"/>
  <c r="F1198"/>
  <c r="F1199"/>
  <c r="F1200"/>
  <c r="F1201"/>
  <c r="F1202"/>
  <c r="F1203"/>
  <c r="F1204"/>
  <c r="F1205"/>
  <c r="F1206"/>
  <c r="F1207"/>
  <c r="F1208"/>
  <c r="F1209"/>
  <c r="F1210"/>
  <c r="F1211"/>
  <c r="F1212"/>
  <c r="F1213"/>
  <c r="F1214"/>
  <c r="F1215"/>
  <c r="F1216"/>
  <c r="F1217"/>
  <c r="F1218"/>
  <c r="F1219"/>
  <c r="F1220"/>
  <c r="F1221"/>
  <c r="F1222"/>
  <c r="F1223"/>
  <c r="F1224"/>
  <c r="F1225"/>
  <c r="F1226"/>
  <c r="F1227"/>
  <c r="F1228"/>
  <c r="F1229"/>
  <c r="F1230"/>
  <c r="F1231"/>
  <c r="F1232"/>
  <c r="F1233"/>
  <c r="F1234"/>
  <c r="F1235"/>
  <c r="F1236"/>
  <c r="F1237"/>
  <c r="F1238"/>
  <c r="F1239"/>
  <c r="F1240"/>
  <c r="F1241"/>
  <c r="F1242"/>
  <c r="F1243"/>
  <c r="F1244"/>
  <c r="F1245"/>
  <c r="F1246"/>
  <c r="F1247"/>
  <c r="F1248"/>
  <c r="F1249"/>
  <c r="F1250"/>
  <c r="F1251"/>
  <c r="F1252"/>
  <c r="F1253"/>
  <c r="F1254"/>
  <c r="F1255"/>
  <c r="F1256"/>
  <c r="F1257"/>
  <c r="F1258"/>
  <c r="F1259"/>
  <c r="F1260"/>
  <c r="F1261"/>
  <c r="F1262"/>
  <c r="F1263"/>
  <c r="F1264"/>
  <c r="F1265"/>
  <c r="F1266"/>
  <c r="F1267"/>
  <c r="F1268"/>
  <c r="F1269"/>
  <c r="F1270"/>
  <c r="F1271"/>
  <c r="F1272"/>
  <c r="F1273"/>
  <c r="F1274"/>
  <c r="F1275"/>
  <c r="F1276"/>
  <c r="F1277"/>
  <c r="F1278"/>
  <c r="F1279"/>
  <c r="F1280"/>
  <c r="L1280"/>
  <c r="L1279"/>
  <c r="L1278"/>
  <c r="L1277"/>
  <c r="L1276"/>
  <c r="L1275"/>
  <c r="L1274"/>
  <c r="L1273"/>
  <c r="L1272"/>
  <c r="L1271"/>
  <c r="L1270"/>
  <c r="L1269"/>
  <c r="L1268"/>
  <c r="L1267"/>
  <c r="L1266"/>
  <c r="L1265"/>
  <c r="L1264"/>
  <c r="L1263"/>
  <c r="L1262"/>
  <c r="L1261"/>
  <c r="L1260"/>
  <c r="L1259"/>
  <c r="L1258"/>
  <c r="L1257"/>
  <c r="L1256"/>
  <c r="L1255"/>
  <c r="L1254"/>
  <c r="L1253"/>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21"/>
  <c r="L1220"/>
  <c r="L1219"/>
  <c r="L1218"/>
  <c r="L1217"/>
  <c r="L1216"/>
  <c r="L1215"/>
  <c r="L1214"/>
  <c r="L1213"/>
  <c r="L1212"/>
  <c r="L1211"/>
  <c r="L1210"/>
  <c r="L1209"/>
  <c r="L1208"/>
  <c r="L1207"/>
  <c r="L1206"/>
  <c r="L1205"/>
  <c r="L1204"/>
  <c r="L1203"/>
  <c r="L1202"/>
  <c r="L1201"/>
  <c r="L1200"/>
  <c r="L1199"/>
  <c r="L1198"/>
  <c r="L1197"/>
  <c r="L1196"/>
  <c r="L1195"/>
  <c r="L1194"/>
  <c r="L1193"/>
  <c r="L1192"/>
  <c r="L1191"/>
  <c r="L1190"/>
  <c r="L1189"/>
  <c r="L1188"/>
  <c r="L1187"/>
  <c r="L1186"/>
  <c r="L1185"/>
  <c r="L1184"/>
  <c r="L1183"/>
  <c r="L1182"/>
  <c r="L1181"/>
  <c r="L1180"/>
  <c r="L1179"/>
  <c r="L1178"/>
  <c r="L1177"/>
  <c r="L1176"/>
  <c r="L1175"/>
  <c r="L1174"/>
  <c r="L1173"/>
  <c r="L1172"/>
  <c r="L1171"/>
  <c r="L1170"/>
  <c r="L1169"/>
  <c r="L1168"/>
  <c r="L1167"/>
  <c r="L1166"/>
  <c r="L1165"/>
  <c r="L1164"/>
  <c r="L1163"/>
  <c r="L1162"/>
  <c r="L1161"/>
  <c r="L1160"/>
  <c r="L1159"/>
  <c r="L1158"/>
  <c r="L1157"/>
  <c r="L1156"/>
  <c r="L1155"/>
  <c r="L1154"/>
  <c r="L1153"/>
  <c r="L1152"/>
  <c r="L1151"/>
  <c r="L1150"/>
  <c r="L1149"/>
  <c r="L1148"/>
  <c r="L1147"/>
  <c r="L1146"/>
  <c r="L1145"/>
  <c r="L1144"/>
  <c r="L1143"/>
  <c r="L1142"/>
  <c r="L1141"/>
  <c r="L1140"/>
  <c r="L1139"/>
  <c r="L1138"/>
  <c r="L1137"/>
  <c r="L1136"/>
  <c r="L1135"/>
  <c r="L1134"/>
  <c r="L1133"/>
  <c r="L1132"/>
  <c r="L1131"/>
  <c r="L1130"/>
  <c r="L1129"/>
  <c r="L1128"/>
  <c r="L1127"/>
  <c r="L1126"/>
  <c r="L1125"/>
  <c r="L1124"/>
  <c r="L1123"/>
  <c r="L1122"/>
  <c r="L1121"/>
  <c r="L1120"/>
  <c r="L1119"/>
  <c r="L1118"/>
  <c r="L1117"/>
  <c r="L1116"/>
  <c r="L1115"/>
  <c r="L1114"/>
  <c r="L1113"/>
  <c r="L1112"/>
  <c r="L1111"/>
  <c r="L1110"/>
  <c r="L1109"/>
  <c r="L1108"/>
  <c r="L1107"/>
  <c r="L1106"/>
  <c r="L1105"/>
  <c r="L1104"/>
  <c r="L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63"/>
  <c r="L1062"/>
  <c r="L1061"/>
  <c r="L1060"/>
  <c r="L1059"/>
  <c r="L1058"/>
  <c r="L1057"/>
  <c r="L1056"/>
  <c r="L1055"/>
  <c r="L1054"/>
  <c r="L1053"/>
  <c r="L1052"/>
  <c r="L1051"/>
  <c r="L1050"/>
  <c r="L1049"/>
  <c r="L1048"/>
  <c r="L1047"/>
  <c r="L1046"/>
  <c r="L1045"/>
  <c r="L1044"/>
  <c r="L1043"/>
  <c r="L1042"/>
  <c r="L1041"/>
  <c r="L1040"/>
  <c r="L1039"/>
  <c r="L1038"/>
  <c r="L1037"/>
  <c r="L1036"/>
  <c r="L1035"/>
  <c r="L1034"/>
  <c r="L1033"/>
  <c r="L1032"/>
  <c r="L1031"/>
  <c r="L1030"/>
  <c r="L1029"/>
  <c r="L1028"/>
  <c r="L1027"/>
  <c r="L1026"/>
  <c r="L1025"/>
  <c r="L1024"/>
  <c r="L1023"/>
  <c r="L1022"/>
  <c r="L1021"/>
  <c r="L1020"/>
  <c r="L1019"/>
  <c r="L1018"/>
  <c r="L1017"/>
  <c r="L1016"/>
  <c r="L1015"/>
  <c r="L1014"/>
  <c r="L1013"/>
  <c r="L1012"/>
  <c r="L1011"/>
  <c r="L1010"/>
  <c r="L1009"/>
  <c r="L1008"/>
  <c r="L1007"/>
  <c r="L1006"/>
  <c r="L1005"/>
  <c r="L1004"/>
  <c r="L1003"/>
  <c r="L1002"/>
  <c r="L1001"/>
  <c r="L1000"/>
  <c r="L999"/>
  <c r="L998"/>
  <c r="L997"/>
  <c r="L996"/>
  <c r="L995"/>
  <c r="L994"/>
  <c r="L993"/>
  <c r="L992"/>
  <c r="L991"/>
  <c r="L990"/>
  <c r="L989"/>
  <c r="L988"/>
  <c r="L987"/>
  <c r="L986"/>
  <c r="L985"/>
  <c r="L984"/>
  <c r="L983"/>
  <c r="L982"/>
  <c r="L981"/>
  <c r="L980"/>
  <c r="L979"/>
  <c r="L978"/>
  <c r="L977"/>
  <c r="L976"/>
  <c r="L975"/>
  <c r="L974"/>
  <c r="L973"/>
  <c r="L972"/>
  <c r="L971"/>
  <c r="L970"/>
  <c r="L969"/>
  <c r="L968"/>
  <c r="L967"/>
  <c r="L966"/>
  <c r="L965"/>
  <c r="L964"/>
  <c r="L963"/>
  <c r="L962"/>
  <c r="L961"/>
  <c r="L960"/>
  <c r="L959"/>
  <c r="L958"/>
  <c r="L957"/>
  <c r="L956"/>
  <c r="L955"/>
  <c r="L954"/>
  <c r="L953"/>
  <c r="L952"/>
  <c r="L951"/>
  <c r="L950"/>
  <c r="L949"/>
  <c r="L948"/>
  <c r="L947"/>
  <c r="L946"/>
  <c r="L945"/>
  <c r="L944"/>
  <c r="L943"/>
  <c r="L942"/>
  <c r="L941"/>
  <c r="L940"/>
  <c r="L939"/>
  <c r="L938"/>
  <c r="L937"/>
  <c r="L936"/>
  <c r="L935"/>
  <c r="L934"/>
  <c r="L933"/>
  <c r="L932"/>
  <c r="L931"/>
  <c r="L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L856"/>
  <c r="L855"/>
  <c r="L854"/>
  <c r="L853"/>
  <c r="L852"/>
  <c r="L851"/>
  <c r="L850"/>
  <c r="L849"/>
  <c r="L848"/>
  <c r="L847"/>
  <c r="L846"/>
  <c r="L845"/>
  <c r="L844"/>
  <c r="L843"/>
  <c r="L842"/>
  <c r="L841"/>
  <c r="L840"/>
  <c r="L839"/>
  <c r="L838"/>
  <c r="L837"/>
  <c r="L836"/>
  <c r="L835"/>
  <c r="L834"/>
  <c r="L833"/>
  <c r="L832"/>
  <c r="L831"/>
  <c r="L830"/>
  <c r="L829"/>
  <c r="L828"/>
  <c r="L827"/>
  <c r="L826"/>
  <c r="L825"/>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70"/>
  <c r="L669"/>
  <c r="L668"/>
  <c r="L667"/>
  <c r="L666"/>
  <c r="L665"/>
  <c r="L664"/>
  <c r="L663"/>
  <c r="L662"/>
  <c r="L661"/>
  <c r="L660"/>
  <c r="L659"/>
  <c r="L658"/>
  <c r="L657"/>
  <c r="L656"/>
  <c r="L655"/>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D26" i="2"/>
  <c r="E26" s="1"/>
  <c r="D25"/>
  <c r="E25" s="1"/>
  <c r="K24"/>
  <c r="I24"/>
  <c r="H24"/>
  <c r="G24"/>
  <c r="F24"/>
  <c r="C24"/>
  <c r="D23"/>
  <c r="E23" s="1"/>
  <c r="E22"/>
  <c r="D22"/>
  <c r="D21"/>
  <c r="E21" s="1"/>
  <c r="E20"/>
  <c r="D20"/>
  <c r="D19"/>
  <c r="E19" s="1"/>
  <c r="E18"/>
  <c r="D18"/>
  <c r="E17"/>
  <c r="D17"/>
  <c r="E16"/>
  <c r="D16"/>
  <c r="K15"/>
  <c r="I15"/>
  <c r="H15"/>
  <c r="G15"/>
  <c r="F15"/>
  <c r="C15"/>
  <c r="D14"/>
  <c r="E14" s="1"/>
  <c r="E13" s="1"/>
  <c r="K13"/>
  <c r="I13"/>
  <c r="H13"/>
  <c r="G13"/>
  <c r="F13"/>
  <c r="C13"/>
  <c r="E12"/>
  <c r="D12"/>
  <c r="D11"/>
  <c r="E11" s="1"/>
  <c r="E10" s="1"/>
  <c r="K10"/>
  <c r="I10"/>
  <c r="H10"/>
  <c r="G10"/>
  <c r="F10"/>
  <c r="C10"/>
  <c r="R142" i="58" l="1"/>
  <c r="B1279" i="56"/>
  <c r="B1275"/>
  <c r="B1271"/>
  <c r="B1267"/>
  <c r="B1263"/>
  <c r="B1259"/>
  <c r="B1255"/>
  <c r="B1251"/>
  <c r="B1247"/>
  <c r="B1243"/>
  <c r="B1239"/>
  <c r="B1235"/>
  <c r="B1231"/>
  <c r="B1227"/>
  <c r="B1223"/>
  <c r="B1219"/>
  <c r="B1215"/>
  <c r="B1211"/>
  <c r="B1207"/>
  <c r="B1203"/>
  <c r="B1199"/>
  <c r="B1280"/>
  <c r="B1276"/>
  <c r="B1272"/>
  <c r="B1268"/>
  <c r="B1264"/>
  <c r="B1260"/>
  <c r="B1256"/>
  <c r="B1252"/>
  <c r="B1248"/>
  <c r="B1244"/>
  <c r="B1240"/>
  <c r="B1277"/>
  <c r="B1273"/>
  <c r="B1269"/>
  <c r="B1265"/>
  <c r="B1261"/>
  <c r="B1257"/>
  <c r="B1253"/>
  <c r="B1249"/>
  <c r="B1245"/>
  <c r="B1241"/>
  <c r="B1237"/>
  <c r="B1233"/>
  <c r="B1229"/>
  <c r="B1225"/>
  <c r="B1221"/>
  <c r="B1217"/>
  <c r="B1213"/>
  <c r="B1209"/>
  <c r="B1205"/>
  <c r="B1201"/>
  <c r="B1197"/>
  <c r="B1193"/>
  <c r="B1189"/>
  <c r="B1185"/>
  <c r="B1181"/>
  <c r="B1177"/>
  <c r="B1173"/>
  <c r="B1169"/>
  <c r="B1278"/>
  <c r="B1274"/>
  <c r="B1270"/>
  <c r="B1266"/>
  <c r="B1262"/>
  <c r="B1258"/>
  <c r="B1254"/>
  <c r="B1250"/>
  <c r="B1246"/>
  <c r="B1242"/>
  <c r="B1238"/>
  <c r="B1234"/>
  <c r="B1230"/>
  <c r="B1226"/>
  <c r="B1222"/>
  <c r="B1218"/>
  <c r="B1214"/>
  <c r="B1210"/>
  <c r="B1206"/>
  <c r="B1202"/>
  <c r="B1198"/>
  <c r="B1194"/>
  <c r="B1190"/>
  <c r="B1186"/>
  <c r="B1182"/>
  <c r="B1178"/>
  <c r="B1174"/>
  <c r="B1170"/>
  <c r="B1236"/>
  <c r="B1232"/>
  <c r="B1228"/>
  <c r="B1224"/>
  <c r="B1220"/>
  <c r="B1216"/>
  <c r="B1212"/>
  <c r="B1208"/>
  <c r="B1204"/>
  <c r="B1200"/>
  <c r="B1196"/>
  <c r="B1192"/>
  <c r="B1188"/>
  <c r="B1184"/>
  <c r="B1180"/>
  <c r="B1176"/>
  <c r="B1172"/>
  <c r="B1168"/>
  <c r="B1164"/>
  <c r="B1160"/>
  <c r="B1156"/>
  <c r="B1152"/>
  <c r="B1148"/>
  <c r="B1144"/>
  <c r="B1140"/>
  <c r="B1136"/>
  <c r="B1132"/>
  <c r="B1128"/>
  <c r="B1124"/>
  <c r="B1120"/>
  <c r="B1116"/>
  <c r="B1112"/>
  <c r="B1108"/>
  <c r="B1104"/>
  <c r="B1100"/>
  <c r="B1096"/>
  <c r="B1092"/>
  <c r="B1088"/>
  <c r="B1084"/>
  <c r="B1080"/>
  <c r="B1076"/>
  <c r="B1072"/>
  <c r="B1068"/>
  <c r="B1064"/>
  <c r="B1060"/>
  <c r="B1056"/>
  <c r="B1052"/>
  <c r="B1048"/>
  <c r="B1044"/>
  <c r="B1040"/>
  <c r="B1036"/>
  <c r="B1032"/>
  <c r="B1028"/>
  <c r="B1024"/>
  <c r="B1020"/>
  <c r="B1016"/>
  <c r="B1012"/>
  <c r="B1008"/>
  <c r="B1004"/>
  <c r="B1000"/>
  <c r="B996"/>
  <c r="B992"/>
  <c r="B988"/>
  <c r="B984"/>
  <c r="B980"/>
  <c r="B976"/>
  <c r="B972"/>
  <c r="B968"/>
  <c r="B964"/>
  <c r="B960"/>
  <c r="B956"/>
  <c r="B952"/>
  <c r="B948"/>
  <c r="B944"/>
  <c r="B940"/>
  <c r="B936"/>
  <c r="B932"/>
  <c r="B928"/>
  <c r="B924"/>
  <c r="B920"/>
  <c r="B916"/>
  <c r="B912"/>
  <c r="B908"/>
  <c r="B904"/>
  <c r="B900"/>
  <c r="B896"/>
  <c r="B892"/>
  <c r="B888"/>
  <c r="B884"/>
  <c r="B880"/>
  <c r="B876"/>
  <c r="B872"/>
  <c r="B868"/>
  <c r="B864"/>
  <c r="B860"/>
  <c r="B856"/>
  <c r="B852"/>
  <c r="B848"/>
  <c r="B844"/>
  <c r="B840"/>
  <c r="B836"/>
  <c r="B832"/>
  <c r="B828"/>
  <c r="B824"/>
  <c r="B820"/>
  <c r="B816"/>
  <c r="B812"/>
  <c r="B808"/>
  <c r="B804"/>
  <c r="B800"/>
  <c r="B796"/>
  <c r="B792"/>
  <c r="B788"/>
  <c r="B784"/>
  <c r="B780"/>
  <c r="B776"/>
  <c r="B772"/>
  <c r="B768"/>
  <c r="B764"/>
  <c r="B760"/>
  <c r="B756"/>
  <c r="B752"/>
  <c r="B748"/>
  <c r="B744"/>
  <c r="B740"/>
  <c r="B736"/>
  <c r="B732"/>
  <c r="B728"/>
  <c r="B724"/>
  <c r="B720"/>
  <c r="B716"/>
  <c r="B712"/>
  <c r="B708"/>
  <c r="B704"/>
  <c r="B700"/>
  <c r="B696"/>
  <c r="B692"/>
  <c r="B688"/>
  <c r="B684"/>
  <c r="B680"/>
  <c r="B676"/>
  <c r="B672"/>
  <c r="B668"/>
  <c r="B664"/>
  <c r="B660"/>
  <c r="B656"/>
  <c r="B652"/>
  <c r="B648"/>
  <c r="B644"/>
  <c r="B640"/>
  <c r="B636"/>
  <c r="B632"/>
  <c r="B628"/>
  <c r="B624"/>
  <c r="B620"/>
  <c r="B616"/>
  <c r="B612"/>
  <c r="B608"/>
  <c r="B604"/>
  <c r="B600"/>
  <c r="B596"/>
  <c r="B592"/>
  <c r="B588"/>
  <c r="B584"/>
  <c r="B580"/>
  <c r="B576"/>
  <c r="B572"/>
  <c r="B568"/>
  <c r="B564"/>
  <c r="B560"/>
  <c r="B556"/>
  <c r="B552"/>
  <c r="B548"/>
  <c r="B544"/>
  <c r="B540"/>
  <c r="B536"/>
  <c r="B532"/>
  <c r="B528"/>
  <c r="B524"/>
  <c r="B520"/>
  <c r="B516"/>
  <c r="B512"/>
  <c r="B508"/>
  <c r="B504"/>
  <c r="B500"/>
  <c r="B496"/>
  <c r="B492"/>
  <c r="B488"/>
  <c r="B484"/>
  <c r="B480"/>
  <c r="B476"/>
  <c r="B472"/>
  <c r="B468"/>
  <c r="B464"/>
  <c r="B460"/>
  <c r="B456"/>
  <c r="B452"/>
  <c r="B448"/>
  <c r="B444"/>
  <c r="B440"/>
  <c r="B436"/>
  <c r="B432"/>
  <c r="B428"/>
  <c r="B424"/>
  <c r="B420"/>
  <c r="B416"/>
  <c r="B412"/>
  <c r="B408"/>
  <c r="B404"/>
  <c r="B400"/>
  <c r="B396"/>
  <c r="B392"/>
  <c r="B388"/>
  <c r="B384"/>
  <c r="B380"/>
  <c r="B376"/>
  <c r="B372"/>
  <c r="B368"/>
  <c r="B364"/>
  <c r="B360"/>
  <c r="B356"/>
  <c r="B352"/>
  <c r="B348"/>
  <c r="B344"/>
  <c r="B340"/>
  <c r="B336"/>
  <c r="B332"/>
  <c r="B328"/>
  <c r="B324"/>
  <c r="B320"/>
  <c r="B316"/>
  <c r="B312"/>
  <c r="B308"/>
  <c r="B304"/>
  <c r="B300"/>
  <c r="B296"/>
  <c r="B292"/>
  <c r="B288"/>
  <c r="B284"/>
  <c r="B280"/>
  <c r="B276"/>
  <c r="B272"/>
  <c r="B268"/>
  <c r="B264"/>
  <c r="B260"/>
  <c r="B256"/>
  <c r="B252"/>
  <c r="B248"/>
  <c r="B244"/>
  <c r="B240"/>
  <c r="B236"/>
  <c r="B232"/>
  <c r="B228"/>
  <c r="B224"/>
  <c r="B220"/>
  <c r="B216"/>
  <c r="B1165"/>
  <c r="B1161"/>
  <c r="B1157"/>
  <c r="B1153"/>
  <c r="B1149"/>
  <c r="B1145"/>
  <c r="B1141"/>
  <c r="B1137"/>
  <c r="B1133"/>
  <c r="B1129"/>
  <c r="B1125"/>
  <c r="B1121"/>
  <c r="B1117"/>
  <c r="B1113"/>
  <c r="B1109"/>
  <c r="B1105"/>
  <c r="B1101"/>
  <c r="B1097"/>
  <c r="B1093"/>
  <c r="B1089"/>
  <c r="B1085"/>
  <c r="B1081"/>
  <c r="B1077"/>
  <c r="B1073"/>
  <c r="B1069"/>
  <c r="B1065"/>
  <c r="B1061"/>
  <c r="B1057"/>
  <c r="B1053"/>
  <c r="B1049"/>
  <c r="B1045"/>
  <c r="B1041"/>
  <c r="B1037"/>
  <c r="B1033"/>
  <c r="B1029"/>
  <c r="B1025"/>
  <c r="B1021"/>
  <c r="B1017"/>
  <c r="B1013"/>
  <c r="B1009"/>
  <c r="B1005"/>
  <c r="B1001"/>
  <c r="B997"/>
  <c r="B993"/>
  <c r="B989"/>
  <c r="B985"/>
  <c r="B981"/>
  <c r="B977"/>
  <c r="B973"/>
  <c r="B969"/>
  <c r="B965"/>
  <c r="B961"/>
  <c r="B957"/>
  <c r="B953"/>
  <c r="B949"/>
  <c r="B945"/>
  <c r="B941"/>
  <c r="B937"/>
  <c r="B933"/>
  <c r="B929"/>
  <c r="B925"/>
  <c r="B921"/>
  <c r="B917"/>
  <c r="B913"/>
  <c r="B909"/>
  <c r="B905"/>
  <c r="B901"/>
  <c r="B897"/>
  <c r="B893"/>
  <c r="B889"/>
  <c r="B885"/>
  <c r="B881"/>
  <c r="B877"/>
  <c r="B873"/>
  <c r="B869"/>
  <c r="B865"/>
  <c r="B861"/>
  <c r="B857"/>
  <c r="B853"/>
  <c r="B849"/>
  <c r="B845"/>
  <c r="B841"/>
  <c r="B837"/>
  <c r="B833"/>
  <c r="B829"/>
  <c r="B825"/>
  <c r="B821"/>
  <c r="B817"/>
  <c r="B813"/>
  <c r="B809"/>
  <c r="B805"/>
  <c r="B801"/>
  <c r="B797"/>
  <c r="B793"/>
  <c r="B789"/>
  <c r="B785"/>
  <c r="B781"/>
  <c r="B777"/>
  <c r="B773"/>
  <c r="B769"/>
  <c r="B765"/>
  <c r="B761"/>
  <c r="B757"/>
  <c r="B753"/>
  <c r="B749"/>
  <c r="B745"/>
  <c r="B741"/>
  <c r="B737"/>
  <c r="B733"/>
  <c r="B729"/>
  <c r="B725"/>
  <c r="B721"/>
  <c r="B717"/>
  <c r="B713"/>
  <c r="B709"/>
  <c r="B705"/>
  <c r="B701"/>
  <c r="B697"/>
  <c r="B693"/>
  <c r="B689"/>
  <c r="B685"/>
  <c r="B681"/>
  <c r="B677"/>
  <c r="B673"/>
  <c r="B669"/>
  <c r="B665"/>
  <c r="B661"/>
  <c r="B657"/>
  <c r="B653"/>
  <c r="B649"/>
  <c r="B645"/>
  <c r="B641"/>
  <c r="B637"/>
  <c r="B633"/>
  <c r="B629"/>
  <c r="B625"/>
  <c r="B621"/>
  <c r="B617"/>
  <c r="B613"/>
  <c r="B609"/>
  <c r="B605"/>
  <c r="B601"/>
  <c r="B597"/>
  <c r="B593"/>
  <c r="B589"/>
  <c r="B585"/>
  <c r="B581"/>
  <c r="B577"/>
  <c r="B573"/>
  <c r="B569"/>
  <c r="B565"/>
  <c r="B561"/>
  <c r="B557"/>
  <c r="B553"/>
  <c r="B549"/>
  <c r="B545"/>
  <c r="B541"/>
  <c r="B537"/>
  <c r="B533"/>
  <c r="B529"/>
  <c r="B525"/>
  <c r="B521"/>
  <c r="B517"/>
  <c r="B513"/>
  <c r="B509"/>
  <c r="B505"/>
  <c r="B501"/>
  <c r="B497"/>
  <c r="B493"/>
  <c r="B489"/>
  <c r="B485"/>
  <c r="B481"/>
  <c r="B477"/>
  <c r="B473"/>
  <c r="B469"/>
  <c r="B465"/>
  <c r="B461"/>
  <c r="B457"/>
  <c r="B453"/>
  <c r="B449"/>
  <c r="B445"/>
  <c r="B441"/>
  <c r="B437"/>
  <c r="B433"/>
  <c r="B429"/>
  <c r="B425"/>
  <c r="B421"/>
  <c r="B417"/>
  <c r="B413"/>
  <c r="B409"/>
  <c r="B405"/>
  <c r="B401"/>
  <c r="B397"/>
  <c r="B393"/>
  <c r="B389"/>
  <c r="B385"/>
  <c r="B381"/>
  <c r="B377"/>
  <c r="B373"/>
  <c r="B369"/>
  <c r="B365"/>
  <c r="B361"/>
  <c r="B357"/>
  <c r="B353"/>
  <c r="B349"/>
  <c r="B345"/>
  <c r="B341"/>
  <c r="B337"/>
  <c r="B333"/>
  <c r="B329"/>
  <c r="B325"/>
  <c r="B321"/>
  <c r="B317"/>
  <c r="B313"/>
  <c r="B309"/>
  <c r="B305"/>
  <c r="B301"/>
  <c r="B297"/>
  <c r="B293"/>
  <c r="B289"/>
  <c r="B285"/>
  <c r="B281"/>
  <c r="B277"/>
  <c r="B273"/>
  <c r="B269"/>
  <c r="B265"/>
  <c r="B261"/>
  <c r="B257"/>
  <c r="B253"/>
  <c r="B249"/>
  <c r="B245"/>
  <c r="B241"/>
  <c r="B237"/>
  <c r="B233"/>
  <c r="B229"/>
  <c r="B225"/>
  <c r="B221"/>
  <c r="B217"/>
  <c r="B1166"/>
  <c r="B1162"/>
  <c r="B1158"/>
  <c r="B1154"/>
  <c r="B1150"/>
  <c r="B1146"/>
  <c r="B1142"/>
  <c r="B1138"/>
  <c r="B1134"/>
  <c r="B1130"/>
  <c r="B1126"/>
  <c r="B1122"/>
  <c r="B1118"/>
  <c r="B1114"/>
  <c r="B1110"/>
  <c r="B1106"/>
  <c r="B1102"/>
  <c r="B1098"/>
  <c r="B1094"/>
  <c r="B1090"/>
  <c r="B1086"/>
  <c r="B1082"/>
  <c r="B1078"/>
  <c r="B1074"/>
  <c r="B1070"/>
  <c r="B1066"/>
  <c r="B1062"/>
  <c r="B1058"/>
  <c r="B1054"/>
  <c r="B1050"/>
  <c r="B1046"/>
  <c r="B1042"/>
  <c r="B1038"/>
  <c r="B1034"/>
  <c r="B1030"/>
  <c r="B1026"/>
  <c r="B1022"/>
  <c r="B1018"/>
  <c r="B1014"/>
  <c r="B1010"/>
  <c r="B1006"/>
  <c r="B1002"/>
  <c r="B998"/>
  <c r="B994"/>
  <c r="B990"/>
  <c r="B986"/>
  <c r="B982"/>
  <c r="B978"/>
  <c r="B974"/>
  <c r="B970"/>
  <c r="B966"/>
  <c r="B962"/>
  <c r="B958"/>
  <c r="B954"/>
  <c r="B950"/>
  <c r="B946"/>
  <c r="B942"/>
  <c r="B938"/>
  <c r="B934"/>
  <c r="B930"/>
  <c r="B926"/>
  <c r="B922"/>
  <c r="B918"/>
  <c r="B914"/>
  <c r="B910"/>
  <c r="B906"/>
  <c r="B902"/>
  <c r="B898"/>
  <c r="B894"/>
  <c r="B890"/>
  <c r="B886"/>
  <c r="B882"/>
  <c r="B878"/>
  <c r="B874"/>
  <c r="B870"/>
  <c r="B866"/>
  <c r="B862"/>
  <c r="B858"/>
  <c r="B854"/>
  <c r="B850"/>
  <c r="B846"/>
  <c r="B842"/>
  <c r="B838"/>
  <c r="B834"/>
  <c r="B830"/>
  <c r="B826"/>
  <c r="B822"/>
  <c r="B818"/>
  <c r="B814"/>
  <c r="B810"/>
  <c r="B806"/>
  <c r="B802"/>
  <c r="B798"/>
  <c r="B794"/>
  <c r="B790"/>
  <c r="B786"/>
  <c r="B782"/>
  <c r="B778"/>
  <c r="B774"/>
  <c r="B770"/>
  <c r="B766"/>
  <c r="B762"/>
  <c r="B758"/>
  <c r="B754"/>
  <c r="B750"/>
  <c r="B746"/>
  <c r="B742"/>
  <c r="B738"/>
  <c r="B734"/>
  <c r="B730"/>
  <c r="B726"/>
  <c r="B722"/>
  <c r="B718"/>
  <c r="B714"/>
  <c r="B710"/>
  <c r="B706"/>
  <c r="B702"/>
  <c r="B698"/>
  <c r="B694"/>
  <c r="B690"/>
  <c r="B686"/>
  <c r="B682"/>
  <c r="B678"/>
  <c r="B674"/>
  <c r="B670"/>
  <c r="B666"/>
  <c r="B662"/>
  <c r="B658"/>
  <c r="B654"/>
  <c r="B650"/>
  <c r="B646"/>
  <c r="B642"/>
  <c r="B638"/>
  <c r="B634"/>
  <c r="B630"/>
  <c r="B626"/>
  <c r="B622"/>
  <c r="B618"/>
  <c r="B614"/>
  <c r="B610"/>
  <c r="B606"/>
  <c r="B602"/>
  <c r="B598"/>
  <c r="B594"/>
  <c r="B590"/>
  <c r="B586"/>
  <c r="B582"/>
  <c r="B578"/>
  <c r="B574"/>
  <c r="B570"/>
  <c r="B566"/>
  <c r="B562"/>
  <c r="B558"/>
  <c r="B554"/>
  <c r="B550"/>
  <c r="B546"/>
  <c r="B542"/>
  <c r="B538"/>
  <c r="B534"/>
  <c r="B530"/>
  <c r="B526"/>
  <c r="B522"/>
  <c r="B518"/>
  <c r="B514"/>
  <c r="B510"/>
  <c r="B506"/>
  <c r="B502"/>
  <c r="B498"/>
  <c r="B494"/>
  <c r="B490"/>
  <c r="B486"/>
  <c r="B482"/>
  <c r="B478"/>
  <c r="B474"/>
  <c r="B470"/>
  <c r="B466"/>
  <c r="B462"/>
  <c r="B458"/>
  <c r="B454"/>
  <c r="B450"/>
  <c r="B446"/>
  <c r="B442"/>
  <c r="B438"/>
  <c r="B434"/>
  <c r="B430"/>
  <c r="B426"/>
  <c r="B422"/>
  <c r="B418"/>
  <c r="B414"/>
  <c r="B410"/>
  <c r="B406"/>
  <c r="B402"/>
  <c r="B398"/>
  <c r="B394"/>
  <c r="B390"/>
  <c r="B386"/>
  <c r="B382"/>
  <c r="B378"/>
  <c r="B374"/>
  <c r="B370"/>
  <c r="B366"/>
  <c r="B362"/>
  <c r="B358"/>
  <c r="B354"/>
  <c r="B350"/>
  <c r="B346"/>
  <c r="B342"/>
  <c r="B338"/>
  <c r="B334"/>
  <c r="B330"/>
  <c r="B326"/>
  <c r="B322"/>
  <c r="B318"/>
  <c r="B314"/>
  <c r="B310"/>
  <c r="B306"/>
  <c r="B302"/>
  <c r="B298"/>
  <c r="B294"/>
  <c r="B290"/>
  <c r="B286"/>
  <c r="B282"/>
  <c r="B278"/>
  <c r="B274"/>
  <c r="B270"/>
  <c r="B266"/>
  <c r="B262"/>
  <c r="B258"/>
  <c r="B254"/>
  <c r="B250"/>
  <c r="B246"/>
  <c r="B242"/>
  <c r="B238"/>
  <c r="B234"/>
  <c r="B230"/>
  <c r="B226"/>
  <c r="B222"/>
  <c r="B218"/>
  <c r="B1195"/>
  <c r="B1191"/>
  <c r="B1187"/>
  <c r="B1183"/>
  <c r="B1179"/>
  <c r="B1175"/>
  <c r="B1171"/>
  <c r="B1167"/>
  <c r="B1163"/>
  <c r="B1159"/>
  <c r="B1155"/>
  <c r="B1151"/>
  <c r="B1147"/>
  <c r="B1143"/>
  <c r="B1139"/>
  <c r="B1135"/>
  <c r="B1131"/>
  <c r="B1127"/>
  <c r="B1123"/>
  <c r="B1119"/>
  <c r="B1115"/>
  <c r="B1111"/>
  <c r="B1107"/>
  <c r="B1103"/>
  <c r="B1099"/>
  <c r="B1095"/>
  <c r="B1091"/>
  <c r="B1087"/>
  <c r="B1083"/>
  <c r="B1079"/>
  <c r="B1075"/>
  <c r="B1071"/>
  <c r="B1067"/>
  <c r="B1063"/>
  <c r="B1059"/>
  <c r="B1055"/>
  <c r="B1051"/>
  <c r="B1047"/>
  <c r="B1043"/>
  <c r="B1039"/>
  <c r="B1035"/>
  <c r="B1031"/>
  <c r="B1027"/>
  <c r="B1023"/>
  <c r="B1019"/>
  <c r="B1015"/>
  <c r="B1011"/>
  <c r="B1007"/>
  <c r="B1003"/>
  <c r="B999"/>
  <c r="B995"/>
  <c r="B991"/>
  <c r="B987"/>
  <c r="B983"/>
  <c r="B979"/>
  <c r="B975"/>
  <c r="B971"/>
  <c r="B967"/>
  <c r="B963"/>
  <c r="B959"/>
  <c r="B955"/>
  <c r="B951"/>
  <c r="B947"/>
  <c r="B943"/>
  <c r="B939"/>
  <c r="B935"/>
  <c r="B931"/>
  <c r="B927"/>
  <c r="B923"/>
  <c r="B919"/>
  <c r="B915"/>
  <c r="B911"/>
  <c r="B907"/>
  <c r="B903"/>
  <c r="B899"/>
  <c r="B895"/>
  <c r="B891"/>
  <c r="B887"/>
  <c r="B883"/>
  <c r="B879"/>
  <c r="B875"/>
  <c r="B871"/>
  <c r="B867"/>
  <c r="B863"/>
  <c r="B859"/>
  <c r="B855"/>
  <c r="B851"/>
  <c r="B847"/>
  <c r="B843"/>
  <c r="B839"/>
  <c r="B835"/>
  <c r="B831"/>
  <c r="B827"/>
  <c r="B823"/>
  <c r="B819"/>
  <c r="B815"/>
  <c r="B811"/>
  <c r="B807"/>
  <c r="B803"/>
  <c r="B799"/>
  <c r="B795"/>
  <c r="B791"/>
  <c r="B787"/>
  <c r="B783"/>
  <c r="B779"/>
  <c r="B775"/>
  <c r="B771"/>
  <c r="B767"/>
  <c r="B763"/>
  <c r="B759"/>
  <c r="B755"/>
  <c r="B751"/>
  <c r="B747"/>
  <c r="B743"/>
  <c r="B739"/>
  <c r="B735"/>
  <c r="B731"/>
  <c r="B727"/>
  <c r="B723"/>
  <c r="B719"/>
  <c r="B715"/>
  <c r="B711"/>
  <c r="B707"/>
  <c r="B703"/>
  <c r="B699"/>
  <c r="B695"/>
  <c r="B691"/>
  <c r="B687"/>
  <c r="B683"/>
  <c r="B679"/>
  <c r="B675"/>
  <c r="B671"/>
  <c r="B667"/>
  <c r="B663"/>
  <c r="B659"/>
  <c r="B655"/>
  <c r="B651"/>
  <c r="B647"/>
  <c r="B643"/>
  <c r="B639"/>
  <c r="B635"/>
  <c r="B631"/>
  <c r="B627"/>
  <c r="B623"/>
  <c r="B619"/>
  <c r="B615"/>
  <c r="B611"/>
  <c r="B607"/>
  <c r="B603"/>
  <c r="B599"/>
  <c r="B595"/>
  <c r="B591"/>
  <c r="B587"/>
  <c r="B583"/>
  <c r="B579"/>
  <c r="B575"/>
  <c r="B571"/>
  <c r="B567"/>
  <c r="B563"/>
  <c r="B559"/>
  <c r="B555"/>
  <c r="B551"/>
  <c r="B547"/>
  <c r="B543"/>
  <c r="B539"/>
  <c r="B535"/>
  <c r="B531"/>
  <c r="B527"/>
  <c r="B523"/>
  <c r="B519"/>
  <c r="B515"/>
  <c r="B511"/>
  <c r="B507"/>
  <c r="B503"/>
  <c r="B499"/>
  <c r="B495"/>
  <c r="B491"/>
  <c r="B487"/>
  <c r="B483"/>
  <c r="B479"/>
  <c r="B475"/>
  <c r="B471"/>
  <c r="B467"/>
  <c r="B463"/>
  <c r="B459"/>
  <c r="B455"/>
  <c r="B451"/>
  <c r="B447"/>
  <c r="B443"/>
  <c r="B439"/>
  <c r="B435"/>
  <c r="B431"/>
  <c r="B427"/>
  <c r="B423"/>
  <c r="B419"/>
  <c r="B415"/>
  <c r="B411"/>
  <c r="B407"/>
  <c r="B403"/>
  <c r="B399"/>
  <c r="B395"/>
  <c r="B391"/>
  <c r="B387"/>
  <c r="B383"/>
  <c r="B379"/>
  <c r="B375"/>
  <c r="B371"/>
  <c r="B367"/>
  <c r="B363"/>
  <c r="B359"/>
  <c r="B355"/>
  <c r="B351"/>
  <c r="B347"/>
  <c r="B343"/>
  <c r="B339"/>
  <c r="B335"/>
  <c r="B331"/>
  <c r="B327"/>
  <c r="B323"/>
  <c r="B319"/>
  <c r="B315"/>
  <c r="B311"/>
  <c r="B307"/>
  <c r="B303"/>
  <c r="B299"/>
  <c r="B295"/>
  <c r="B291"/>
  <c r="B287"/>
  <c r="B283"/>
  <c r="B279"/>
  <c r="B275"/>
  <c r="B271"/>
  <c r="B267"/>
  <c r="B263"/>
  <c r="B259"/>
  <c r="B255"/>
  <c r="B251"/>
  <c r="B247"/>
  <c r="B243"/>
  <c r="B239"/>
  <c r="B235"/>
  <c r="B231"/>
  <c r="B227"/>
  <c r="B223"/>
  <c r="B219"/>
  <c r="B215"/>
  <c r="D15" i="2"/>
  <c r="E24"/>
  <c r="E15"/>
  <c r="D24"/>
  <c r="D10"/>
  <c r="D13"/>
  <c r="G327" i="49" l="1"/>
  <c r="H327"/>
  <c r="I327"/>
  <c r="J327"/>
  <c r="K327"/>
  <c r="L327"/>
  <c r="M327"/>
  <c r="M326"/>
  <c r="M325" s="1"/>
  <c r="L326"/>
  <c r="L325" s="1"/>
  <c r="K326"/>
  <c r="J326"/>
  <c r="I326"/>
  <c r="H326"/>
  <c r="G326"/>
  <c r="K325"/>
  <c r="J325"/>
  <c r="I325"/>
  <c r="H325"/>
  <c r="G325"/>
  <c r="N324"/>
  <c r="N322"/>
  <c r="N320"/>
  <c r="N318"/>
  <c r="N317"/>
  <c r="G313"/>
  <c r="H313"/>
  <c r="I313"/>
  <c r="I312" s="1"/>
  <c r="J313"/>
  <c r="K313"/>
  <c r="L313"/>
  <c r="L312" s="1"/>
  <c r="M313"/>
  <c r="M312"/>
  <c r="K312"/>
  <c r="J312"/>
  <c r="H312"/>
  <c r="G312"/>
  <c r="N311"/>
  <c r="N310" s="1"/>
  <c r="N309"/>
  <c r="N308" s="1"/>
  <c r="N307"/>
  <c r="N306" s="1"/>
  <c r="N305"/>
  <c r="N304" s="1"/>
  <c r="G310"/>
  <c r="H310"/>
  <c r="I310"/>
  <c r="J310"/>
  <c r="K310"/>
  <c r="L310"/>
  <c r="M310"/>
  <c r="M308"/>
  <c r="L308"/>
  <c r="K308"/>
  <c r="J308"/>
  <c r="I308"/>
  <c r="H308"/>
  <c r="G308"/>
  <c r="G306"/>
  <c r="H306"/>
  <c r="I306"/>
  <c r="J306"/>
  <c r="K306"/>
  <c r="L306"/>
  <c r="M306"/>
  <c r="M304"/>
  <c r="M303" s="1"/>
  <c r="L304"/>
  <c r="K304"/>
  <c r="K303" s="1"/>
  <c r="J304"/>
  <c r="J303" s="1"/>
  <c r="I304"/>
  <c r="I303" s="1"/>
  <c r="H304"/>
  <c r="H303" s="1"/>
  <c r="G304"/>
  <c r="G303" s="1"/>
  <c r="L303"/>
  <c r="N298"/>
  <c r="N297" s="1"/>
  <c r="N300"/>
  <c r="N299" s="1"/>
  <c r="N302"/>
  <c r="M301"/>
  <c r="L301"/>
  <c r="K301"/>
  <c r="J301"/>
  <c r="I301"/>
  <c r="H301"/>
  <c r="G301"/>
  <c r="G299"/>
  <c r="G296" s="1"/>
  <c r="H299"/>
  <c r="I299"/>
  <c r="J299"/>
  <c r="J296" s="1"/>
  <c r="K299"/>
  <c r="L299"/>
  <c r="L296" s="1"/>
  <c r="M299"/>
  <c r="M296" s="1"/>
  <c r="M297"/>
  <c r="L297"/>
  <c r="K297"/>
  <c r="K296" s="1"/>
  <c r="J297"/>
  <c r="I297"/>
  <c r="I296" s="1"/>
  <c r="H297"/>
  <c r="G297"/>
  <c r="H296"/>
  <c r="N295"/>
  <c r="N294" s="1"/>
  <c r="N293"/>
  <c r="N292" s="1"/>
  <c r="G294"/>
  <c r="H294"/>
  <c r="H291" s="1"/>
  <c r="I294"/>
  <c r="J294"/>
  <c r="K294"/>
  <c r="K291" s="1"/>
  <c r="L294"/>
  <c r="L291" s="1"/>
  <c r="M294"/>
  <c r="L292"/>
  <c r="K292"/>
  <c r="J292"/>
  <c r="I292"/>
  <c r="I291" s="1"/>
  <c r="H292"/>
  <c r="G292"/>
  <c r="G291" s="1"/>
  <c r="M291"/>
  <c r="J291"/>
  <c r="M289"/>
  <c r="L289"/>
  <c r="K289"/>
  <c r="J289"/>
  <c r="I289"/>
  <c r="H289"/>
  <c r="G289"/>
  <c r="H287"/>
  <c r="I287"/>
  <c r="J287"/>
  <c r="K287"/>
  <c r="L287"/>
  <c r="M287"/>
  <c r="G287"/>
  <c r="M285"/>
  <c r="M284" s="1"/>
  <c r="L285"/>
  <c r="K285"/>
  <c r="J285"/>
  <c r="I285"/>
  <c r="H285"/>
  <c r="H284" s="1"/>
  <c r="G285"/>
  <c r="I284"/>
  <c r="G284"/>
  <c r="J273"/>
  <c r="M282"/>
  <c r="L282"/>
  <c r="K282"/>
  <c r="J282"/>
  <c r="I282"/>
  <c r="H282"/>
  <c r="G282"/>
  <c r="G280"/>
  <c r="H280"/>
  <c r="I280"/>
  <c r="J280"/>
  <c r="K280"/>
  <c r="L280"/>
  <c r="M280"/>
  <c r="M278"/>
  <c r="L278"/>
  <c r="K278"/>
  <c r="J278"/>
  <c r="I278"/>
  <c r="I273" s="1"/>
  <c r="H278"/>
  <c r="G278"/>
  <c r="G276"/>
  <c r="H276"/>
  <c r="I276"/>
  <c r="J276"/>
  <c r="K276"/>
  <c r="L276"/>
  <c r="M276"/>
  <c r="N258"/>
  <c r="N257" s="1"/>
  <c r="N259"/>
  <c r="N261"/>
  <c r="N263"/>
  <c r="N266"/>
  <c r="N271"/>
  <c r="N269"/>
  <c r="N268" s="1"/>
  <c r="N270"/>
  <c r="M270"/>
  <c r="M267" s="1"/>
  <c r="L270"/>
  <c r="K270"/>
  <c r="J270"/>
  <c r="I270"/>
  <c r="I267" s="1"/>
  <c r="H270"/>
  <c r="H267" s="1"/>
  <c r="G270"/>
  <c r="G267" s="1"/>
  <c r="G268"/>
  <c r="H268"/>
  <c r="I268"/>
  <c r="J268"/>
  <c r="J267" s="1"/>
  <c r="K268"/>
  <c r="L268"/>
  <c r="M268"/>
  <c r="L267"/>
  <c r="K267"/>
  <c r="G265"/>
  <c r="H265"/>
  <c r="I265"/>
  <c r="I264" s="1"/>
  <c r="J265"/>
  <c r="J264" s="1"/>
  <c r="K265"/>
  <c r="K264" s="1"/>
  <c r="L265"/>
  <c r="L264" s="1"/>
  <c r="M265"/>
  <c r="M264" s="1"/>
  <c r="N265"/>
  <c r="N264" s="1"/>
  <c r="H264"/>
  <c r="G264"/>
  <c r="N262"/>
  <c r="N260"/>
  <c r="M262"/>
  <c r="L262"/>
  <c r="L256" s="1"/>
  <c r="L255" s="1"/>
  <c r="K262"/>
  <c r="J262"/>
  <c r="I262"/>
  <c r="H262"/>
  <c r="G262"/>
  <c r="M260"/>
  <c r="L260"/>
  <c r="K260"/>
  <c r="K256" s="1"/>
  <c r="J260"/>
  <c r="I260"/>
  <c r="H260"/>
  <c r="G260"/>
  <c r="G256" s="1"/>
  <c r="G255" s="1"/>
  <c r="M257"/>
  <c r="L257"/>
  <c r="K257"/>
  <c r="J257"/>
  <c r="I257"/>
  <c r="H257"/>
  <c r="H256" s="1"/>
  <c r="H255" s="1"/>
  <c r="G257"/>
  <c r="M256"/>
  <c r="M255" s="1"/>
  <c r="J256"/>
  <c r="I256"/>
  <c r="I255" s="1"/>
  <c r="N254"/>
  <c r="N253" s="1"/>
  <c r="N252"/>
  <c r="N251" s="1"/>
  <c r="N250"/>
  <c r="N249" s="1"/>
  <c r="N248"/>
  <c r="N247" s="1"/>
  <c r="N246"/>
  <c r="N245" s="1"/>
  <c r="N244"/>
  <c r="N243"/>
  <c r="N241"/>
  <c r="N240"/>
  <c r="N239" s="1"/>
  <c r="M253"/>
  <c r="M251"/>
  <c r="L253"/>
  <c r="L251"/>
  <c r="K253"/>
  <c r="K251"/>
  <c r="J253"/>
  <c r="J251"/>
  <c r="I253"/>
  <c r="I251"/>
  <c r="H253"/>
  <c r="H251"/>
  <c r="G253"/>
  <c r="G251"/>
  <c r="G249"/>
  <c r="H249"/>
  <c r="I249"/>
  <c r="J249"/>
  <c r="K249"/>
  <c r="L249"/>
  <c r="M249"/>
  <c r="M247"/>
  <c r="L247"/>
  <c r="K247"/>
  <c r="J247"/>
  <c r="I247"/>
  <c r="H247"/>
  <c r="G247"/>
  <c r="M245"/>
  <c r="L245"/>
  <c r="K245"/>
  <c r="J245"/>
  <c r="I245"/>
  <c r="H245"/>
  <c r="G245"/>
  <c r="M242"/>
  <c r="L242"/>
  <c r="K242"/>
  <c r="J242"/>
  <c r="I242"/>
  <c r="H242"/>
  <c r="G242"/>
  <c r="M239"/>
  <c r="L239"/>
  <c r="K239"/>
  <c r="J239"/>
  <c r="I239"/>
  <c r="H239"/>
  <c r="G239"/>
  <c r="N237"/>
  <c r="N236"/>
  <c r="N235"/>
  <c r="N234"/>
  <c r="N232"/>
  <c r="N231"/>
  <c r="N230"/>
  <c r="N229"/>
  <c r="N228"/>
  <c r="N227"/>
  <c r="M233"/>
  <c r="L233"/>
  <c r="K233"/>
  <c r="K225" s="1"/>
  <c r="J233"/>
  <c r="J225" s="1"/>
  <c r="I233"/>
  <c r="H233"/>
  <c r="H225" s="1"/>
  <c r="G233"/>
  <c r="G225" s="1"/>
  <c r="G226"/>
  <c r="H226"/>
  <c r="I226"/>
  <c r="J226"/>
  <c r="K226"/>
  <c r="L226"/>
  <c r="M226"/>
  <c r="L225"/>
  <c r="I225"/>
  <c r="N224"/>
  <c r="N223" s="1"/>
  <c r="N222"/>
  <c r="N221"/>
  <c r="N220"/>
  <c r="N218"/>
  <c r="N217"/>
  <c r="N216"/>
  <c r="N214"/>
  <c r="N213"/>
  <c r="N212"/>
  <c r="G223"/>
  <c r="H223"/>
  <c r="I223"/>
  <c r="J223"/>
  <c r="K223"/>
  <c r="L223"/>
  <c r="M223"/>
  <c r="M219"/>
  <c r="L219"/>
  <c r="K219"/>
  <c r="J219"/>
  <c r="J210" s="1"/>
  <c r="I219"/>
  <c r="H219"/>
  <c r="G219"/>
  <c r="G215"/>
  <c r="G210" s="1"/>
  <c r="H215"/>
  <c r="I215"/>
  <c r="J215"/>
  <c r="K215"/>
  <c r="L215"/>
  <c r="M215"/>
  <c r="M211"/>
  <c r="L211"/>
  <c r="L210" s="1"/>
  <c r="K211"/>
  <c r="K210" s="1"/>
  <c r="J211"/>
  <c r="I211"/>
  <c r="I210" s="1"/>
  <c r="H211"/>
  <c r="H210" s="1"/>
  <c r="G211"/>
  <c r="M208"/>
  <c r="L208"/>
  <c r="K208"/>
  <c r="J208"/>
  <c r="I208"/>
  <c r="H208"/>
  <c r="G208"/>
  <c r="G206"/>
  <c r="H206"/>
  <c r="I206"/>
  <c r="J206"/>
  <c r="K206"/>
  <c r="L206"/>
  <c r="M206"/>
  <c r="M204"/>
  <c r="L204"/>
  <c r="K204"/>
  <c r="J204"/>
  <c r="I204"/>
  <c r="H204"/>
  <c r="G204"/>
  <c r="N203"/>
  <c r="N202" s="1"/>
  <c r="N209"/>
  <c r="N208" s="1"/>
  <c r="N205"/>
  <c r="N204" s="1"/>
  <c r="M202"/>
  <c r="J201"/>
  <c r="I201"/>
  <c r="M199"/>
  <c r="L199"/>
  <c r="K199"/>
  <c r="J199"/>
  <c r="J198" s="1"/>
  <c r="I199"/>
  <c r="I198" s="1"/>
  <c r="H199"/>
  <c r="H198" s="1"/>
  <c r="G199"/>
  <c r="M198"/>
  <c r="L198"/>
  <c r="K198"/>
  <c r="G198"/>
  <c r="N190"/>
  <c r="N193"/>
  <c r="N192" s="1"/>
  <c r="N195"/>
  <c r="N194" s="1"/>
  <c r="N197"/>
  <c r="N196" s="1"/>
  <c r="G196"/>
  <c r="H196"/>
  <c r="I196"/>
  <c r="J196"/>
  <c r="K196"/>
  <c r="L196"/>
  <c r="M196"/>
  <c r="M194"/>
  <c r="L194"/>
  <c r="K194"/>
  <c r="J194"/>
  <c r="I194"/>
  <c r="H194"/>
  <c r="G194"/>
  <c r="G192"/>
  <c r="H192"/>
  <c r="I192"/>
  <c r="J192"/>
  <c r="K192"/>
  <c r="L192"/>
  <c r="M192"/>
  <c r="M187"/>
  <c r="L187"/>
  <c r="K187"/>
  <c r="J187"/>
  <c r="I187"/>
  <c r="H187"/>
  <c r="G187"/>
  <c r="M185"/>
  <c r="M180" s="1"/>
  <c r="L185"/>
  <c r="L180" s="1"/>
  <c r="K185"/>
  <c r="J185"/>
  <c r="I185"/>
  <c r="H185"/>
  <c r="G185"/>
  <c r="M183"/>
  <c r="L183"/>
  <c r="K183"/>
  <c r="K180" s="1"/>
  <c r="J183"/>
  <c r="I183"/>
  <c r="H183"/>
  <c r="H180" s="1"/>
  <c r="G183"/>
  <c r="M181"/>
  <c r="L181"/>
  <c r="K181"/>
  <c r="J181"/>
  <c r="I181"/>
  <c r="H181"/>
  <c r="G181"/>
  <c r="G180" s="1"/>
  <c r="J180"/>
  <c r="I180"/>
  <c r="N179"/>
  <c r="N178" s="1"/>
  <c r="N177"/>
  <c r="N176"/>
  <c r="N174"/>
  <c r="N173" s="1"/>
  <c r="G178"/>
  <c r="H178"/>
  <c r="I178"/>
  <c r="J178"/>
  <c r="K178"/>
  <c r="L178"/>
  <c r="M178"/>
  <c r="M175"/>
  <c r="L175"/>
  <c r="K175"/>
  <c r="J175"/>
  <c r="I175"/>
  <c r="I172" s="1"/>
  <c r="H175"/>
  <c r="G175"/>
  <c r="M173"/>
  <c r="L173"/>
  <c r="K173"/>
  <c r="J173"/>
  <c r="I173"/>
  <c r="H173"/>
  <c r="G173"/>
  <c r="G172" s="1"/>
  <c r="N145"/>
  <c r="N144" s="1"/>
  <c r="N147"/>
  <c r="N149"/>
  <c r="N148" s="1"/>
  <c r="N151"/>
  <c r="N152"/>
  <c r="N153"/>
  <c r="N155"/>
  <c r="N156"/>
  <c r="N158"/>
  <c r="N159"/>
  <c r="N160"/>
  <c r="N161"/>
  <c r="N162"/>
  <c r="N163"/>
  <c r="N165"/>
  <c r="N166"/>
  <c r="N167"/>
  <c r="N169"/>
  <c r="N170"/>
  <c r="M168"/>
  <c r="L168"/>
  <c r="K168"/>
  <c r="J168"/>
  <c r="I168"/>
  <c r="H168"/>
  <c r="G168"/>
  <c r="M164"/>
  <c r="L164"/>
  <c r="K164"/>
  <c r="J164"/>
  <c r="I164"/>
  <c r="H164"/>
  <c r="G164"/>
  <c r="M157"/>
  <c r="L157"/>
  <c r="K157"/>
  <c r="J157"/>
  <c r="I157"/>
  <c r="H157"/>
  <c r="G157"/>
  <c r="M154"/>
  <c r="L154"/>
  <c r="K154"/>
  <c r="J154"/>
  <c r="I154"/>
  <c r="H154"/>
  <c r="G154"/>
  <c r="M150"/>
  <c r="L150"/>
  <c r="K150"/>
  <c r="J150"/>
  <c r="I150"/>
  <c r="H150"/>
  <c r="G150"/>
  <c r="M148"/>
  <c r="L148"/>
  <c r="K148"/>
  <c r="J148"/>
  <c r="I148"/>
  <c r="H148"/>
  <c r="G148"/>
  <c r="N146"/>
  <c r="M146"/>
  <c r="L146"/>
  <c r="K146"/>
  <c r="J146"/>
  <c r="I146"/>
  <c r="H146"/>
  <c r="G146"/>
  <c r="M144"/>
  <c r="L144"/>
  <c r="K144"/>
  <c r="J144"/>
  <c r="I144"/>
  <c r="H144"/>
  <c r="G144"/>
  <c r="N142"/>
  <c r="N140"/>
  <c r="N139"/>
  <c r="N138"/>
  <c r="N137"/>
  <c r="N136"/>
  <c r="N135"/>
  <c r="N134"/>
  <c r="N133"/>
  <c r="N132"/>
  <c r="N130"/>
  <c r="N129"/>
  <c r="N128"/>
  <c r="N127"/>
  <c r="M141"/>
  <c r="L141"/>
  <c r="K141"/>
  <c r="J141"/>
  <c r="I141"/>
  <c r="H141"/>
  <c r="G141"/>
  <c r="M104"/>
  <c r="M131"/>
  <c r="L131"/>
  <c r="L125" s="1"/>
  <c r="K131"/>
  <c r="J131"/>
  <c r="I131"/>
  <c r="H131"/>
  <c r="G131"/>
  <c r="M126"/>
  <c r="L126"/>
  <c r="K126"/>
  <c r="K125" s="1"/>
  <c r="J126"/>
  <c r="J125" s="1"/>
  <c r="I126"/>
  <c r="H126"/>
  <c r="G126"/>
  <c r="G125" s="1"/>
  <c r="N124"/>
  <c r="N123" s="1"/>
  <c r="N122"/>
  <c r="N121" s="1"/>
  <c r="N120"/>
  <c r="N119" s="1"/>
  <c r="N118"/>
  <c r="N117" s="1"/>
  <c r="M123"/>
  <c r="L123"/>
  <c r="K123"/>
  <c r="J123"/>
  <c r="I123"/>
  <c r="H123"/>
  <c r="H116" s="1"/>
  <c r="G123"/>
  <c r="M121"/>
  <c r="L121"/>
  <c r="K121"/>
  <c r="K116" s="1"/>
  <c r="J121"/>
  <c r="I121"/>
  <c r="I116" s="1"/>
  <c r="H121"/>
  <c r="G121"/>
  <c r="M119"/>
  <c r="L119"/>
  <c r="L116" s="1"/>
  <c r="K119"/>
  <c r="J119"/>
  <c r="J116" s="1"/>
  <c r="I119"/>
  <c r="H119"/>
  <c r="G119"/>
  <c r="M117"/>
  <c r="M116" s="1"/>
  <c r="L117"/>
  <c r="K117"/>
  <c r="J117"/>
  <c r="I117"/>
  <c r="H117"/>
  <c r="G117"/>
  <c r="G116"/>
  <c r="N115"/>
  <c r="N113"/>
  <c r="N112" s="1"/>
  <c r="N111"/>
  <c r="N108"/>
  <c r="N109"/>
  <c r="N105"/>
  <c r="N106"/>
  <c r="N107"/>
  <c r="H104"/>
  <c r="G104"/>
  <c r="N114"/>
  <c r="M114"/>
  <c r="L114"/>
  <c r="K114"/>
  <c r="J114"/>
  <c r="I114"/>
  <c r="H114"/>
  <c r="G114"/>
  <c r="M112"/>
  <c r="L112"/>
  <c r="K112"/>
  <c r="J112"/>
  <c r="I112"/>
  <c r="H112"/>
  <c r="G112"/>
  <c r="N110"/>
  <c r="M110"/>
  <c r="L110"/>
  <c r="K110"/>
  <c r="J110"/>
  <c r="I110"/>
  <c r="H110"/>
  <c r="G110"/>
  <c r="L104"/>
  <c r="K104"/>
  <c r="J104"/>
  <c r="J99" s="1"/>
  <c r="I104"/>
  <c r="G102"/>
  <c r="G99" s="1"/>
  <c r="H102"/>
  <c r="I102"/>
  <c r="J102"/>
  <c r="K102"/>
  <c r="L102"/>
  <c r="M102"/>
  <c r="M100"/>
  <c r="L100"/>
  <c r="L99" s="1"/>
  <c r="K100"/>
  <c r="K99" s="1"/>
  <c r="J100"/>
  <c r="I100"/>
  <c r="H100"/>
  <c r="G100"/>
  <c r="I99"/>
  <c r="N95"/>
  <c r="N93"/>
  <c r="N94"/>
  <c r="N96"/>
  <c r="N98"/>
  <c r="N97" s="1"/>
  <c r="M97"/>
  <c r="M95"/>
  <c r="M93"/>
  <c r="M92"/>
  <c r="L97"/>
  <c r="L95"/>
  <c r="L93"/>
  <c r="L92"/>
  <c r="K97"/>
  <c r="K95"/>
  <c r="K93"/>
  <c r="K92" s="1"/>
  <c r="J97"/>
  <c r="J95"/>
  <c r="J93"/>
  <c r="J92"/>
  <c r="I97"/>
  <c r="I95"/>
  <c r="I93"/>
  <c r="I92"/>
  <c r="H97"/>
  <c r="H95"/>
  <c r="H93"/>
  <c r="H92" s="1"/>
  <c r="G97"/>
  <c r="G95"/>
  <c r="G93"/>
  <c r="G92"/>
  <c r="G90"/>
  <c r="H90"/>
  <c r="I90"/>
  <c r="J90"/>
  <c r="J87" s="1"/>
  <c r="K90"/>
  <c r="L90"/>
  <c r="M90"/>
  <c r="N89"/>
  <c r="N88"/>
  <c r="N91"/>
  <c r="N90" s="1"/>
  <c r="M87"/>
  <c r="I87"/>
  <c r="G85"/>
  <c r="H85"/>
  <c r="I85"/>
  <c r="J85"/>
  <c r="J82" s="1"/>
  <c r="K85"/>
  <c r="L85"/>
  <c r="M85"/>
  <c r="N84"/>
  <c r="N83" s="1"/>
  <c r="M83"/>
  <c r="M82" s="1"/>
  <c r="L83"/>
  <c r="K83"/>
  <c r="K82" s="1"/>
  <c r="J83"/>
  <c r="I83"/>
  <c r="H83"/>
  <c r="G83"/>
  <c r="G82" s="1"/>
  <c r="L82"/>
  <c r="I82"/>
  <c r="H82"/>
  <c r="N70"/>
  <c r="N69" s="1"/>
  <c r="N72"/>
  <c r="N71" s="1"/>
  <c r="N74"/>
  <c r="N73" s="1"/>
  <c r="N76"/>
  <c r="N77"/>
  <c r="N79"/>
  <c r="N78" s="1"/>
  <c r="N81"/>
  <c r="N80" s="1"/>
  <c r="M80"/>
  <c r="M78"/>
  <c r="M75"/>
  <c r="M73"/>
  <c r="M71"/>
  <c r="M69"/>
  <c r="L80"/>
  <c r="L78"/>
  <c r="L75"/>
  <c r="L73"/>
  <c r="L71"/>
  <c r="L68" s="1"/>
  <c r="L69"/>
  <c r="K80"/>
  <c r="K78"/>
  <c r="K75"/>
  <c r="K73"/>
  <c r="K71"/>
  <c r="K69"/>
  <c r="J80"/>
  <c r="J78"/>
  <c r="J75"/>
  <c r="J73"/>
  <c r="J71"/>
  <c r="J69"/>
  <c r="I80"/>
  <c r="I78"/>
  <c r="I75"/>
  <c r="I73"/>
  <c r="I71"/>
  <c r="I69"/>
  <c r="H80"/>
  <c r="H78"/>
  <c r="H75"/>
  <c r="H73"/>
  <c r="H68" s="1"/>
  <c r="H71"/>
  <c r="H69"/>
  <c r="G80"/>
  <c r="G78"/>
  <c r="G75"/>
  <c r="G73"/>
  <c r="G71"/>
  <c r="G69"/>
  <c r="G65"/>
  <c r="H65"/>
  <c r="I65"/>
  <c r="J65"/>
  <c r="K65"/>
  <c r="L65"/>
  <c r="L58" s="1"/>
  <c r="M65"/>
  <c r="N65"/>
  <c r="N66"/>
  <c r="N64"/>
  <c r="N63" s="1"/>
  <c r="M63"/>
  <c r="L63"/>
  <c r="K63"/>
  <c r="J63"/>
  <c r="I63"/>
  <c r="H63"/>
  <c r="G63"/>
  <c r="G61"/>
  <c r="H61"/>
  <c r="I61"/>
  <c r="J61"/>
  <c r="K61"/>
  <c r="L61"/>
  <c r="M61"/>
  <c r="N60"/>
  <c r="N59" s="1"/>
  <c r="M59"/>
  <c r="L59"/>
  <c r="K59"/>
  <c r="K58" s="1"/>
  <c r="J59"/>
  <c r="I59"/>
  <c r="H59"/>
  <c r="H58" s="1"/>
  <c r="G59"/>
  <c r="M55"/>
  <c r="M54" s="1"/>
  <c r="L55"/>
  <c r="L54" s="1"/>
  <c r="K55"/>
  <c r="K54" s="1"/>
  <c r="J55"/>
  <c r="J54" s="1"/>
  <c r="I55"/>
  <c r="I54" s="1"/>
  <c r="H55"/>
  <c r="H54" s="1"/>
  <c r="G55"/>
  <c r="G54" s="1"/>
  <c r="M45"/>
  <c r="L45"/>
  <c r="L42" s="1"/>
  <c r="K45"/>
  <c r="J45"/>
  <c r="J42" s="1"/>
  <c r="I45"/>
  <c r="H45"/>
  <c r="H42" s="1"/>
  <c r="G45"/>
  <c r="G42" s="1"/>
  <c r="M43"/>
  <c r="L43"/>
  <c r="K43"/>
  <c r="J43"/>
  <c r="I43"/>
  <c r="H43"/>
  <c r="G43"/>
  <c r="M37"/>
  <c r="L37"/>
  <c r="K37"/>
  <c r="J37"/>
  <c r="I37"/>
  <c r="H37"/>
  <c r="G37"/>
  <c r="N35"/>
  <c r="M35"/>
  <c r="L35"/>
  <c r="K35"/>
  <c r="J35"/>
  <c r="I35"/>
  <c r="H35"/>
  <c r="G35"/>
  <c r="N34"/>
  <c r="N33" s="1"/>
  <c r="M33"/>
  <c r="L33"/>
  <c r="K33"/>
  <c r="J33"/>
  <c r="I33"/>
  <c r="H33"/>
  <c r="G33"/>
  <c r="M26"/>
  <c r="L26"/>
  <c r="K26"/>
  <c r="J26"/>
  <c r="I26"/>
  <c r="H26"/>
  <c r="G26"/>
  <c r="I325" i="53"/>
  <c r="H325"/>
  <c r="G325"/>
  <c r="H323"/>
  <c r="I321"/>
  <c r="H321"/>
  <c r="G321"/>
  <c r="I319"/>
  <c r="H319"/>
  <c r="G319"/>
  <c r="I317"/>
  <c r="H317"/>
  <c r="G317"/>
  <c r="I314"/>
  <c r="H314"/>
  <c r="H313" s="1"/>
  <c r="G314"/>
  <c r="G313" s="1"/>
  <c r="I311"/>
  <c r="I310" s="1"/>
  <c r="H311"/>
  <c r="H310" s="1"/>
  <c r="G311"/>
  <c r="G310" s="1"/>
  <c r="I308"/>
  <c r="H308"/>
  <c r="G308"/>
  <c r="I306"/>
  <c r="H306"/>
  <c r="H301" s="1"/>
  <c r="G306"/>
  <c r="G304"/>
  <c r="G301" s="1"/>
  <c r="H304"/>
  <c r="I304"/>
  <c r="I302"/>
  <c r="H302"/>
  <c r="G302"/>
  <c r="I301"/>
  <c r="I299"/>
  <c r="H299"/>
  <c r="G299"/>
  <c r="G297"/>
  <c r="G294" s="1"/>
  <c r="H297"/>
  <c r="I297"/>
  <c r="I295"/>
  <c r="H295"/>
  <c r="G295"/>
  <c r="H294"/>
  <c r="I294"/>
  <c r="I292"/>
  <c r="H292"/>
  <c r="G292"/>
  <c r="G290"/>
  <c r="G289" s="1"/>
  <c r="H290"/>
  <c r="I290"/>
  <c r="I289" s="1"/>
  <c r="G287"/>
  <c r="G285"/>
  <c r="G282" s="1"/>
  <c r="G283"/>
  <c r="H283"/>
  <c r="H282" s="1"/>
  <c r="H285"/>
  <c r="H287"/>
  <c r="I287"/>
  <c r="I285"/>
  <c r="I282" s="1"/>
  <c r="I283"/>
  <c r="G280"/>
  <c r="H280"/>
  <c r="I280"/>
  <c r="I278"/>
  <c r="H278"/>
  <c r="G278"/>
  <c r="G276"/>
  <c r="G271" s="1"/>
  <c r="H276"/>
  <c r="I276"/>
  <c r="I274"/>
  <c r="H274"/>
  <c r="G274"/>
  <c r="I272"/>
  <c r="H272"/>
  <c r="G272"/>
  <c r="I271"/>
  <c r="I268"/>
  <c r="H268"/>
  <c r="H265" s="1"/>
  <c r="G268"/>
  <c r="I266"/>
  <c r="I265" s="1"/>
  <c r="H266"/>
  <c r="G266"/>
  <c r="G265"/>
  <c r="I263"/>
  <c r="I262" s="1"/>
  <c r="H263"/>
  <c r="G263"/>
  <c r="G262" s="1"/>
  <c r="G254" s="1"/>
  <c r="H262"/>
  <c r="I260"/>
  <c r="H260"/>
  <c r="G260"/>
  <c r="I258"/>
  <c r="H258"/>
  <c r="G258"/>
  <c r="I255"/>
  <c r="H255"/>
  <c r="G255"/>
  <c r="I252"/>
  <c r="H252"/>
  <c r="G252"/>
  <c r="I250"/>
  <c r="H250"/>
  <c r="G250"/>
  <c r="I248"/>
  <c r="H248"/>
  <c r="G248"/>
  <c r="I246"/>
  <c r="H246"/>
  <c r="G246"/>
  <c r="I244"/>
  <c r="H244"/>
  <c r="G244"/>
  <c r="I241"/>
  <c r="H241"/>
  <c r="G241"/>
  <c r="I238"/>
  <c r="I237" s="1"/>
  <c r="H238"/>
  <c r="G238"/>
  <c r="G237"/>
  <c r="I232"/>
  <c r="H232"/>
  <c r="G232"/>
  <c r="I225"/>
  <c r="H225"/>
  <c r="G225"/>
  <c r="I224"/>
  <c r="I222"/>
  <c r="H222"/>
  <c r="G222"/>
  <c r="I218"/>
  <c r="H218"/>
  <c r="G218"/>
  <c r="I214"/>
  <c r="H214"/>
  <c r="G214"/>
  <c r="I210"/>
  <c r="H210"/>
  <c r="G210"/>
  <c r="G209" s="1"/>
  <c r="I209"/>
  <c r="I207"/>
  <c r="H207"/>
  <c r="G207"/>
  <c r="G200" s="1"/>
  <c r="I205"/>
  <c r="H205"/>
  <c r="G205"/>
  <c r="I203"/>
  <c r="H203"/>
  <c r="G203"/>
  <c r="I201"/>
  <c r="I200" s="1"/>
  <c r="H201"/>
  <c r="G201"/>
  <c r="I198"/>
  <c r="I197" s="1"/>
  <c r="H198"/>
  <c r="H197" s="1"/>
  <c r="G198"/>
  <c r="G197" s="1"/>
  <c r="G195"/>
  <c r="H195"/>
  <c r="I195"/>
  <c r="I193"/>
  <c r="H193"/>
  <c r="G193"/>
  <c r="G191"/>
  <c r="H191"/>
  <c r="I191"/>
  <c r="I189"/>
  <c r="I188" s="1"/>
  <c r="H189"/>
  <c r="G189"/>
  <c r="G188" s="1"/>
  <c r="I186"/>
  <c r="I179" s="1"/>
  <c r="H186"/>
  <c r="G186"/>
  <c r="I184"/>
  <c r="H184"/>
  <c r="G184"/>
  <c r="G182"/>
  <c r="G179" s="1"/>
  <c r="H182"/>
  <c r="I182"/>
  <c r="I180"/>
  <c r="H180"/>
  <c r="G180"/>
  <c r="I177"/>
  <c r="I171" s="1"/>
  <c r="H177"/>
  <c r="G177"/>
  <c r="G174"/>
  <c r="G171" s="1"/>
  <c r="H174"/>
  <c r="I174"/>
  <c r="I172"/>
  <c r="H172"/>
  <c r="G172"/>
  <c r="I167"/>
  <c r="H167"/>
  <c r="G167"/>
  <c r="I164"/>
  <c r="H164"/>
  <c r="G164"/>
  <c r="I157"/>
  <c r="H157"/>
  <c r="G157"/>
  <c r="I154"/>
  <c r="H154"/>
  <c r="G154"/>
  <c r="J154" s="1"/>
  <c r="I150"/>
  <c r="H150"/>
  <c r="G150"/>
  <c r="I148"/>
  <c r="H148"/>
  <c r="G148"/>
  <c r="I146"/>
  <c r="H146"/>
  <c r="G146"/>
  <c r="I144"/>
  <c r="H144"/>
  <c r="G144"/>
  <c r="I143"/>
  <c r="I141"/>
  <c r="H141"/>
  <c r="G141"/>
  <c r="I131"/>
  <c r="H131"/>
  <c r="G131"/>
  <c r="I126"/>
  <c r="I125" s="1"/>
  <c r="H126"/>
  <c r="G126"/>
  <c r="G125"/>
  <c r="I123"/>
  <c r="H123"/>
  <c r="G123"/>
  <c r="I121"/>
  <c r="H121"/>
  <c r="G121"/>
  <c r="G116" s="1"/>
  <c r="I119"/>
  <c r="H119"/>
  <c r="G119"/>
  <c r="I117"/>
  <c r="H117"/>
  <c r="G117"/>
  <c r="I116"/>
  <c r="I114"/>
  <c r="H114"/>
  <c r="G114"/>
  <c r="I112"/>
  <c r="H112"/>
  <c r="G112"/>
  <c r="I110"/>
  <c r="H110"/>
  <c r="G110"/>
  <c r="I104"/>
  <c r="H104"/>
  <c r="G104"/>
  <c r="I102"/>
  <c r="H102"/>
  <c r="G102"/>
  <c r="G99" s="1"/>
  <c r="I100"/>
  <c r="H100"/>
  <c r="G100"/>
  <c r="I97"/>
  <c r="H97"/>
  <c r="G97"/>
  <c r="G95"/>
  <c r="H95"/>
  <c r="I95"/>
  <c r="I93"/>
  <c r="I92" s="1"/>
  <c r="H93"/>
  <c r="H92" s="1"/>
  <c r="G93"/>
  <c r="G92" s="1"/>
  <c r="I90"/>
  <c r="I87" s="1"/>
  <c r="H90"/>
  <c r="G90"/>
  <c r="I88"/>
  <c r="H88"/>
  <c r="H87" s="1"/>
  <c r="G88"/>
  <c r="G87"/>
  <c r="I85"/>
  <c r="H85"/>
  <c r="G85"/>
  <c r="I83"/>
  <c r="I82" s="1"/>
  <c r="H83"/>
  <c r="G83"/>
  <c r="G82"/>
  <c r="I80"/>
  <c r="H80"/>
  <c r="G80"/>
  <c r="I78"/>
  <c r="H78"/>
  <c r="G78"/>
  <c r="I75"/>
  <c r="H75"/>
  <c r="G75"/>
  <c r="I73"/>
  <c r="H73"/>
  <c r="G73"/>
  <c r="I71"/>
  <c r="H71"/>
  <c r="G71"/>
  <c r="I69"/>
  <c r="I68" s="1"/>
  <c r="H69"/>
  <c r="G69"/>
  <c r="G68" s="1"/>
  <c r="I65"/>
  <c r="H65"/>
  <c r="G65"/>
  <c r="I63"/>
  <c r="H63"/>
  <c r="G63"/>
  <c r="I61"/>
  <c r="H61"/>
  <c r="G61"/>
  <c r="I59"/>
  <c r="I58" s="1"/>
  <c r="H59"/>
  <c r="G59"/>
  <c r="G58"/>
  <c r="I55"/>
  <c r="H55"/>
  <c r="H54" s="1"/>
  <c r="G55"/>
  <c r="I54"/>
  <c r="G54"/>
  <c r="I45"/>
  <c r="I42" s="1"/>
  <c r="H45"/>
  <c r="G45"/>
  <c r="I43"/>
  <c r="H43"/>
  <c r="G43"/>
  <c r="G42"/>
  <c r="I37"/>
  <c r="H37"/>
  <c r="G37"/>
  <c r="I35"/>
  <c r="H35"/>
  <c r="G35"/>
  <c r="I33"/>
  <c r="H33"/>
  <c r="G33"/>
  <c r="I26"/>
  <c r="H26"/>
  <c r="G26"/>
  <c r="J166"/>
  <c r="J212"/>
  <c r="J269"/>
  <c r="J298"/>
  <c r="J326"/>
  <c r="J208"/>
  <c r="J207" s="1"/>
  <c r="J204"/>
  <c r="J203" s="1"/>
  <c r="J201"/>
  <c r="J198"/>
  <c r="J197" s="1"/>
  <c r="J196"/>
  <c r="J195" s="1"/>
  <c r="J194"/>
  <c r="J193" s="1"/>
  <c r="J192"/>
  <c r="J191" s="1"/>
  <c r="J173"/>
  <c r="J149"/>
  <c r="J148" s="1"/>
  <c r="J145"/>
  <c r="J144" s="1"/>
  <c r="J142"/>
  <c r="J141"/>
  <c r="J140"/>
  <c r="J139"/>
  <c r="J138"/>
  <c r="J137"/>
  <c r="J136"/>
  <c r="J135"/>
  <c r="J134"/>
  <c r="J133"/>
  <c r="J132"/>
  <c r="J130"/>
  <c r="J129"/>
  <c r="J128"/>
  <c r="J127"/>
  <c r="J124"/>
  <c r="J123" s="1"/>
  <c r="J122"/>
  <c r="J121"/>
  <c r="J120"/>
  <c r="J119" s="1"/>
  <c r="J118"/>
  <c r="J115"/>
  <c r="J114" s="1"/>
  <c r="J98"/>
  <c r="J97" s="1"/>
  <c r="J96"/>
  <c r="J95"/>
  <c r="J94"/>
  <c r="J93" s="1"/>
  <c r="J91"/>
  <c r="J90" s="1"/>
  <c r="J89"/>
  <c r="J88" s="1"/>
  <c r="J86"/>
  <c r="J85" s="1"/>
  <c r="J81"/>
  <c r="J80" s="1"/>
  <c r="J77"/>
  <c r="J75" s="1"/>
  <c r="J76"/>
  <c r="J74"/>
  <c r="J73" s="1"/>
  <c r="J70"/>
  <c r="J69" s="1"/>
  <c r="J66"/>
  <c r="J65" s="1"/>
  <c r="J60"/>
  <c r="J59" s="1"/>
  <c r="J57"/>
  <c r="J56"/>
  <c r="J53"/>
  <c r="J52"/>
  <c r="J51"/>
  <c r="J50"/>
  <c r="J49"/>
  <c r="J48"/>
  <c r="J46"/>
  <c r="J39"/>
  <c r="J40"/>
  <c r="J41"/>
  <c r="J38"/>
  <c r="J34"/>
  <c r="J33" s="1"/>
  <c r="J30"/>
  <c r="H21"/>
  <c r="H20" s="1"/>
  <c r="I21"/>
  <c r="G9"/>
  <c r="J231"/>
  <c r="J226"/>
  <c r="J169"/>
  <c r="J168"/>
  <c r="J151"/>
  <c r="J111"/>
  <c r="J110" s="1"/>
  <c r="J64"/>
  <c r="J63" s="1"/>
  <c r="J23"/>
  <c r="J24"/>
  <c r="J25"/>
  <c r="N275" i="49"/>
  <c r="N274" s="1"/>
  <c r="N188"/>
  <c r="N187" s="1"/>
  <c r="N186"/>
  <c r="N185" s="1"/>
  <c r="N184"/>
  <c r="N183" s="1"/>
  <c r="N46"/>
  <c r="N39"/>
  <c r="N37" s="1"/>
  <c r="N28"/>
  <c r="N29"/>
  <c r="N31"/>
  <c r="N32"/>
  <c r="N27"/>
  <c r="M319"/>
  <c r="K319"/>
  <c r="G13" i="53"/>
  <c r="G11"/>
  <c r="F20" i="52"/>
  <c r="N328" i="49"/>
  <c r="N327" s="1"/>
  <c r="N326" s="1"/>
  <c r="N325" s="1"/>
  <c r="H324" i="53"/>
  <c r="I324"/>
  <c r="I323" s="1"/>
  <c r="J316"/>
  <c r="J318"/>
  <c r="J317" s="1"/>
  <c r="J320"/>
  <c r="J319" s="1"/>
  <c r="J322"/>
  <c r="J321" s="1"/>
  <c r="J263"/>
  <c r="J262" s="1"/>
  <c r="J242"/>
  <c r="J241" s="1"/>
  <c r="J239"/>
  <c r="J238" s="1"/>
  <c r="J233"/>
  <c r="J234"/>
  <c r="J235"/>
  <c r="J236"/>
  <c r="J240"/>
  <c r="J243"/>
  <c r="J245"/>
  <c r="J247"/>
  <c r="J246" s="1"/>
  <c r="J249"/>
  <c r="J248" s="1"/>
  <c r="J251"/>
  <c r="J250" s="1"/>
  <c r="J253"/>
  <c r="J252" s="1"/>
  <c r="J256"/>
  <c r="J257"/>
  <c r="J261"/>
  <c r="J260" s="1"/>
  <c r="J264"/>
  <c r="J227"/>
  <c r="J223"/>
  <c r="J220"/>
  <c r="J221"/>
  <c r="J222"/>
  <c r="J228"/>
  <c r="J229"/>
  <c r="J230"/>
  <c r="J219"/>
  <c r="J190"/>
  <c r="J189" s="1"/>
  <c r="J183"/>
  <c r="J182" s="1"/>
  <c r="J181"/>
  <c r="J180" s="1"/>
  <c r="J158"/>
  <c r="J153"/>
  <c r="J152"/>
  <c r="J155"/>
  <c r="J156"/>
  <c r="J159"/>
  <c r="J160"/>
  <c r="J161"/>
  <c r="J162"/>
  <c r="J163"/>
  <c r="J165"/>
  <c r="J147"/>
  <c r="J146" s="1"/>
  <c r="J106"/>
  <c r="J107"/>
  <c r="J108"/>
  <c r="J109"/>
  <c r="J105"/>
  <c r="J104" s="1"/>
  <c r="J79"/>
  <c r="J78" s="1"/>
  <c r="J47"/>
  <c r="J36"/>
  <c r="J35" s="1"/>
  <c r="J28"/>
  <c r="J29"/>
  <c r="J31"/>
  <c r="J32"/>
  <c r="G21"/>
  <c r="G324"/>
  <c r="G323" s="1"/>
  <c r="N323" i="49"/>
  <c r="N314"/>
  <c r="N313" s="1"/>
  <c r="N312" s="1"/>
  <c r="G316"/>
  <c r="G315" s="1"/>
  <c r="H316"/>
  <c r="I316"/>
  <c r="J316"/>
  <c r="K316"/>
  <c r="L316"/>
  <c r="M316"/>
  <c r="H274"/>
  <c r="H273" s="1"/>
  <c r="I274"/>
  <c r="J274"/>
  <c r="K274"/>
  <c r="K273" s="1"/>
  <c r="L274"/>
  <c r="L273" s="1"/>
  <c r="M274"/>
  <c r="H202"/>
  <c r="H201" s="1"/>
  <c r="I202"/>
  <c r="J202"/>
  <c r="K202"/>
  <c r="K201" s="1"/>
  <c r="L202"/>
  <c r="L201" s="1"/>
  <c r="H88"/>
  <c r="H87" s="1"/>
  <c r="I88"/>
  <c r="J88"/>
  <c r="K88"/>
  <c r="K87" s="1"/>
  <c r="L88"/>
  <c r="L87" s="1"/>
  <c r="M88"/>
  <c r="N47"/>
  <c r="N48"/>
  <c r="N49"/>
  <c r="N50"/>
  <c r="N51"/>
  <c r="N52"/>
  <c r="N53"/>
  <c r="G323"/>
  <c r="G321"/>
  <c r="G319"/>
  <c r="G274"/>
  <c r="G273" s="1"/>
  <c r="G272" s="1"/>
  <c r="G202"/>
  <c r="G201" s="1"/>
  <c r="G190"/>
  <c r="G88"/>
  <c r="G87" s="1"/>
  <c r="F26" i="52"/>
  <c r="F25" s="1"/>
  <c r="F24" s="1"/>
  <c r="F23" s="1"/>
  <c r="F19"/>
  <c r="F14" s="1"/>
  <c r="F13"/>
  <c r="F10"/>
  <c r="F9" s="1"/>
  <c r="G12" i="53" s="1"/>
  <c r="J244" l="1"/>
  <c r="I254"/>
  <c r="I170"/>
  <c r="G270"/>
  <c r="J255" i="49"/>
  <c r="K255"/>
  <c r="H254" i="53"/>
  <c r="N92" i="49"/>
  <c r="L238"/>
  <c r="J284"/>
  <c r="I99" i="53"/>
  <c r="I67" s="1"/>
  <c r="G189" i="49"/>
  <c r="M273"/>
  <c r="G20" i="53"/>
  <c r="M99" i="49"/>
  <c r="J143"/>
  <c r="N168"/>
  <c r="H99"/>
  <c r="H143"/>
  <c r="J150" i="53"/>
  <c r="K42" i="49"/>
  <c r="H125"/>
  <c r="H172"/>
  <c r="I125"/>
  <c r="J255" i="53"/>
  <c r="H82"/>
  <c r="H116"/>
  <c r="M42" i="49"/>
  <c r="N75"/>
  <c r="N68" s="1"/>
  <c r="L284"/>
  <c r="G224" i="53"/>
  <c r="I68" i="49"/>
  <c r="K68"/>
  <c r="L143"/>
  <c r="L172"/>
  <c r="K284"/>
  <c r="J58"/>
  <c r="M238"/>
  <c r="I238"/>
  <c r="H238"/>
  <c r="K238"/>
  <c r="J238"/>
  <c r="N242"/>
  <c r="N238" s="1"/>
  <c r="G238"/>
  <c r="G171" s="1"/>
  <c r="M225"/>
  <c r="N219"/>
  <c r="M210"/>
  <c r="N215"/>
  <c r="M201"/>
  <c r="M172"/>
  <c r="K172"/>
  <c r="J172"/>
  <c r="M68"/>
  <c r="J68"/>
  <c r="G68"/>
  <c r="M58"/>
  <c r="I58"/>
  <c r="G58"/>
  <c r="I42"/>
  <c r="H289" i="53"/>
  <c r="H271"/>
  <c r="H237"/>
  <c r="H224"/>
  <c r="J232"/>
  <c r="J224" s="1"/>
  <c r="J225"/>
  <c r="H209"/>
  <c r="H200"/>
  <c r="G170"/>
  <c r="H188"/>
  <c r="H179"/>
  <c r="H171"/>
  <c r="J164"/>
  <c r="J157"/>
  <c r="J131"/>
  <c r="H125"/>
  <c r="H99"/>
  <c r="H68"/>
  <c r="H58"/>
  <c r="H42"/>
  <c r="J37"/>
  <c r="N303" i="49"/>
  <c r="N291"/>
  <c r="N267"/>
  <c r="N256"/>
  <c r="N233"/>
  <c r="N226"/>
  <c r="N211"/>
  <c r="N175"/>
  <c r="N172" s="1"/>
  <c r="N150"/>
  <c r="N154"/>
  <c r="N157"/>
  <c r="N164"/>
  <c r="M143"/>
  <c r="I143"/>
  <c r="K143"/>
  <c r="K67" s="1"/>
  <c r="G143"/>
  <c r="N131"/>
  <c r="L67"/>
  <c r="M125"/>
  <c r="H67"/>
  <c r="N116"/>
  <c r="N104"/>
  <c r="H143" i="53"/>
  <c r="G143"/>
  <c r="G67" s="1"/>
  <c r="J188"/>
  <c r="J126"/>
  <c r="J92"/>
  <c r="J87"/>
  <c r="J325"/>
  <c r="J324" s="1"/>
  <c r="J323" s="1"/>
  <c r="J45"/>
  <c r="I20"/>
  <c r="N45" i="49"/>
  <c r="N26"/>
  <c r="G10" i="53"/>
  <c r="G12" i="49"/>
  <c r="F12" i="52"/>
  <c r="F31" s="1"/>
  <c r="G10" i="49"/>
  <c r="J237" i="53"/>
  <c r="N316" i="49"/>
  <c r="J5" i="56"/>
  <c r="H6"/>
  <c r="I67" i="49" l="1"/>
  <c r="J67"/>
  <c r="N210"/>
  <c r="N143"/>
  <c r="M67"/>
  <c r="G67"/>
  <c r="H170" i="53"/>
  <c r="H67"/>
  <c r="N255" i="49"/>
  <c r="N225"/>
  <c r="J125" i="53"/>
  <c r="G19"/>
  <c r="G28" i="52"/>
  <c r="G18"/>
  <c r="G27"/>
  <c r="G17"/>
  <c r="G22"/>
  <c r="G16"/>
  <c r="G11"/>
  <c r="G10" s="1"/>
  <c r="G9" s="1"/>
  <c r="G29"/>
  <c r="G21"/>
  <c r="G15"/>
  <c r="G30"/>
  <c r="F214" i="56"/>
  <c r="E214"/>
  <c r="D214"/>
  <c r="C214"/>
  <c r="F213"/>
  <c r="E213"/>
  <c r="D213"/>
  <c r="C213"/>
  <c r="B213" s="1"/>
  <c r="F212"/>
  <c r="E212"/>
  <c r="D212"/>
  <c r="C212"/>
  <c r="B212" s="1"/>
  <c r="F211"/>
  <c r="E211"/>
  <c r="D211"/>
  <c r="C211"/>
  <c r="F210"/>
  <c r="E210"/>
  <c r="D210"/>
  <c r="C210"/>
  <c r="F209"/>
  <c r="E209"/>
  <c r="D209"/>
  <c r="C209"/>
  <c r="F208"/>
  <c r="E208"/>
  <c r="D208"/>
  <c r="C208"/>
  <c r="F207"/>
  <c r="E207"/>
  <c r="D207"/>
  <c r="C207"/>
  <c r="B207" s="1"/>
  <c r="F206"/>
  <c r="E206"/>
  <c r="D206"/>
  <c r="C206"/>
  <c r="F205"/>
  <c r="E205"/>
  <c r="D205"/>
  <c r="C205"/>
  <c r="F204"/>
  <c r="E204"/>
  <c r="D204"/>
  <c r="C204"/>
  <c r="F203"/>
  <c r="E203"/>
  <c r="D203"/>
  <c r="C203"/>
  <c r="B203" s="1"/>
  <c r="F202"/>
  <c r="E202"/>
  <c r="D202"/>
  <c r="C202"/>
  <c r="F201"/>
  <c r="E201"/>
  <c r="D201"/>
  <c r="C201"/>
  <c r="F200"/>
  <c r="E200"/>
  <c r="D200"/>
  <c r="C200"/>
  <c r="B200" s="1"/>
  <c r="F199"/>
  <c r="E199"/>
  <c r="D199"/>
  <c r="C199"/>
  <c r="F198"/>
  <c r="E198"/>
  <c r="D198"/>
  <c r="C198"/>
  <c r="B198" s="1"/>
  <c r="F197"/>
  <c r="E197"/>
  <c r="D197"/>
  <c r="C197"/>
  <c r="F196"/>
  <c r="E196"/>
  <c r="D196"/>
  <c r="C196"/>
  <c r="F195"/>
  <c r="E195"/>
  <c r="D195"/>
  <c r="C195"/>
  <c r="B195" s="1"/>
  <c r="F194"/>
  <c r="E194"/>
  <c r="D194"/>
  <c r="C194"/>
  <c r="F193"/>
  <c r="E193"/>
  <c r="D193"/>
  <c r="C193"/>
  <c r="F192"/>
  <c r="E192"/>
  <c r="D192"/>
  <c r="C192"/>
  <c r="F191"/>
  <c r="E191"/>
  <c r="D191"/>
  <c r="C191"/>
  <c r="B191" s="1"/>
  <c r="F190"/>
  <c r="E190"/>
  <c r="D190"/>
  <c r="C190"/>
  <c r="F189"/>
  <c r="E189"/>
  <c r="D189"/>
  <c r="C189"/>
  <c r="F188"/>
  <c r="E188"/>
  <c r="D188"/>
  <c r="C188"/>
  <c r="B188" s="1"/>
  <c r="F187"/>
  <c r="E187"/>
  <c r="D187"/>
  <c r="C187"/>
  <c r="F186"/>
  <c r="E186"/>
  <c r="D186"/>
  <c r="C186"/>
  <c r="F185"/>
  <c r="E185"/>
  <c r="D185"/>
  <c r="C185"/>
  <c r="F184"/>
  <c r="E184"/>
  <c r="D184"/>
  <c r="C184"/>
  <c r="F183"/>
  <c r="E183"/>
  <c r="D183"/>
  <c r="C183"/>
  <c r="F182"/>
  <c r="E182"/>
  <c r="D182"/>
  <c r="C182"/>
  <c r="B182" s="1"/>
  <c r="F181"/>
  <c r="E181"/>
  <c r="D181"/>
  <c r="C181"/>
  <c r="F180"/>
  <c r="E180"/>
  <c r="D180"/>
  <c r="C180"/>
  <c r="B180" s="1"/>
  <c r="F179"/>
  <c r="E179"/>
  <c r="D179"/>
  <c r="C179"/>
  <c r="B179" s="1"/>
  <c r="F178"/>
  <c r="E178"/>
  <c r="D178"/>
  <c r="C178"/>
  <c r="F177"/>
  <c r="E177"/>
  <c r="D177"/>
  <c r="C177"/>
  <c r="F176"/>
  <c r="E176"/>
  <c r="D176"/>
  <c r="C176"/>
  <c r="F175"/>
  <c r="E175"/>
  <c r="D175"/>
  <c r="C175"/>
  <c r="F174"/>
  <c r="E174"/>
  <c r="D174"/>
  <c r="C174"/>
  <c r="F173"/>
  <c r="E173"/>
  <c r="D173"/>
  <c r="C173"/>
  <c r="F172"/>
  <c r="E172"/>
  <c r="D172"/>
  <c r="C172"/>
  <c r="F171"/>
  <c r="E171"/>
  <c r="D171"/>
  <c r="C171"/>
  <c r="F170"/>
  <c r="E170"/>
  <c r="D170"/>
  <c r="C170"/>
  <c r="B170" s="1"/>
  <c r="F169"/>
  <c r="E169"/>
  <c r="D169"/>
  <c r="C169"/>
  <c r="F168"/>
  <c r="E168"/>
  <c r="D168"/>
  <c r="C168"/>
  <c r="B168" s="1"/>
  <c r="F167"/>
  <c r="E167"/>
  <c r="D167"/>
  <c r="C167"/>
  <c r="B167" s="1"/>
  <c r="F166"/>
  <c r="E166"/>
  <c r="D166"/>
  <c r="C166"/>
  <c r="F165"/>
  <c r="E165"/>
  <c r="D165"/>
  <c r="C165"/>
  <c r="F164"/>
  <c r="E164"/>
  <c r="D164"/>
  <c r="C164"/>
  <c r="F163"/>
  <c r="E163"/>
  <c r="D163"/>
  <c r="C163"/>
  <c r="F162"/>
  <c r="E162"/>
  <c r="D162"/>
  <c r="C162"/>
  <c r="B162" s="1"/>
  <c r="F161"/>
  <c r="E161"/>
  <c r="D161"/>
  <c r="C161"/>
  <c r="F160"/>
  <c r="E160"/>
  <c r="D160"/>
  <c r="C160"/>
  <c r="F159"/>
  <c r="E159"/>
  <c r="D159"/>
  <c r="C159"/>
  <c r="B159" s="1"/>
  <c r="F158"/>
  <c r="E158"/>
  <c r="D158"/>
  <c r="C158"/>
  <c r="F157"/>
  <c r="E157"/>
  <c r="D157"/>
  <c r="C157"/>
  <c r="F156"/>
  <c r="E156"/>
  <c r="D156"/>
  <c r="C156"/>
  <c r="F155"/>
  <c r="E155"/>
  <c r="D155"/>
  <c r="C155"/>
  <c r="B155" s="1"/>
  <c r="F154"/>
  <c r="E154"/>
  <c r="D154"/>
  <c r="C154"/>
  <c r="F153"/>
  <c r="E153"/>
  <c r="D153"/>
  <c r="C153"/>
  <c r="F152"/>
  <c r="E152"/>
  <c r="D152"/>
  <c r="C152"/>
  <c r="F151"/>
  <c r="E151"/>
  <c r="D151"/>
  <c r="C151"/>
  <c r="F150"/>
  <c r="E150"/>
  <c r="D150"/>
  <c r="C150"/>
  <c r="B150" s="1"/>
  <c r="F149"/>
  <c r="E149"/>
  <c r="D149"/>
  <c r="C149"/>
  <c r="F148"/>
  <c r="E148"/>
  <c r="D148"/>
  <c r="C148"/>
  <c r="F147"/>
  <c r="E147"/>
  <c r="D147"/>
  <c r="C147"/>
  <c r="B147" s="1"/>
  <c r="F146"/>
  <c r="E146"/>
  <c r="D146"/>
  <c r="C146"/>
  <c r="F145"/>
  <c r="E145"/>
  <c r="D145"/>
  <c r="C145"/>
  <c r="F144"/>
  <c r="E144"/>
  <c r="D144"/>
  <c r="C144"/>
  <c r="F143"/>
  <c r="E143"/>
  <c r="D143"/>
  <c r="C143"/>
  <c r="F142"/>
  <c r="E142"/>
  <c r="D142"/>
  <c r="C142"/>
  <c r="F141"/>
  <c r="E141"/>
  <c r="D141"/>
  <c r="C141"/>
  <c r="F140"/>
  <c r="E140"/>
  <c r="D140"/>
  <c r="C140"/>
  <c r="F139"/>
  <c r="E139"/>
  <c r="D139"/>
  <c r="C139"/>
  <c r="F138"/>
  <c r="E138"/>
  <c r="D138"/>
  <c r="C138"/>
  <c r="F137"/>
  <c r="E137"/>
  <c r="D137"/>
  <c r="C137"/>
  <c r="F136"/>
  <c r="E136"/>
  <c r="D136"/>
  <c r="C136"/>
  <c r="F135"/>
  <c r="E135"/>
  <c r="D135"/>
  <c r="C135"/>
  <c r="F134"/>
  <c r="E134"/>
  <c r="D134"/>
  <c r="C134"/>
  <c r="F133"/>
  <c r="E133"/>
  <c r="D133"/>
  <c r="C133"/>
  <c r="F132"/>
  <c r="E132"/>
  <c r="D132"/>
  <c r="C132"/>
  <c r="F131"/>
  <c r="E131"/>
  <c r="D131"/>
  <c r="C131"/>
  <c r="F130"/>
  <c r="E130"/>
  <c r="D130"/>
  <c r="C130"/>
  <c r="F129"/>
  <c r="E129"/>
  <c r="D129"/>
  <c r="C129"/>
  <c r="F128"/>
  <c r="E128"/>
  <c r="D128"/>
  <c r="C128"/>
  <c r="F127"/>
  <c r="E127"/>
  <c r="D127"/>
  <c r="C127"/>
  <c r="F126"/>
  <c r="E126"/>
  <c r="D126"/>
  <c r="C126"/>
  <c r="F125"/>
  <c r="E125"/>
  <c r="D125"/>
  <c r="C125"/>
  <c r="F124"/>
  <c r="E124"/>
  <c r="D124"/>
  <c r="C124"/>
  <c r="F123"/>
  <c r="E123"/>
  <c r="D123"/>
  <c r="C123"/>
  <c r="F122"/>
  <c r="E122"/>
  <c r="D122"/>
  <c r="C122"/>
  <c r="F121"/>
  <c r="E121"/>
  <c r="D121"/>
  <c r="C121"/>
  <c r="F120"/>
  <c r="E120"/>
  <c r="D120"/>
  <c r="C120"/>
  <c r="F119"/>
  <c r="E119"/>
  <c r="D119"/>
  <c r="C119"/>
  <c r="F118"/>
  <c r="E118"/>
  <c r="D118"/>
  <c r="C118"/>
  <c r="F117"/>
  <c r="E117"/>
  <c r="D117"/>
  <c r="C117"/>
  <c r="F116"/>
  <c r="E116"/>
  <c r="D116"/>
  <c r="C116"/>
  <c r="F115"/>
  <c r="E115"/>
  <c r="D115"/>
  <c r="C115"/>
  <c r="F114"/>
  <c r="E114"/>
  <c r="D114"/>
  <c r="C114"/>
  <c r="F113"/>
  <c r="E113"/>
  <c r="D113"/>
  <c r="C113"/>
  <c r="F112"/>
  <c r="E112"/>
  <c r="D112"/>
  <c r="C112"/>
  <c r="F111"/>
  <c r="E111"/>
  <c r="D111"/>
  <c r="C111"/>
  <c r="F110"/>
  <c r="E110"/>
  <c r="D110"/>
  <c r="C110"/>
  <c r="F109"/>
  <c r="E109"/>
  <c r="D109"/>
  <c r="C109"/>
  <c r="F108"/>
  <c r="E108"/>
  <c r="D108"/>
  <c r="C108"/>
  <c r="F107"/>
  <c r="E107"/>
  <c r="D107"/>
  <c r="C107"/>
  <c r="F106"/>
  <c r="E106"/>
  <c r="D106"/>
  <c r="C106"/>
  <c r="F105"/>
  <c r="E105"/>
  <c r="D105"/>
  <c r="C105"/>
  <c r="F104"/>
  <c r="E104"/>
  <c r="D104"/>
  <c r="C104"/>
  <c r="F103"/>
  <c r="E103"/>
  <c r="D103"/>
  <c r="C103"/>
  <c r="F102"/>
  <c r="E102"/>
  <c r="D102"/>
  <c r="C102"/>
  <c r="F101"/>
  <c r="E101"/>
  <c r="D101"/>
  <c r="C101"/>
  <c r="F100"/>
  <c r="E100"/>
  <c r="D100"/>
  <c r="C100"/>
  <c r="F99"/>
  <c r="E99"/>
  <c r="D99"/>
  <c r="C99"/>
  <c r="F98"/>
  <c r="E98"/>
  <c r="D98"/>
  <c r="C98"/>
  <c r="F97"/>
  <c r="E97"/>
  <c r="D97"/>
  <c r="C97"/>
  <c r="F96"/>
  <c r="E96"/>
  <c r="D96"/>
  <c r="C96"/>
  <c r="F95"/>
  <c r="E95"/>
  <c r="D95"/>
  <c r="C95"/>
  <c r="F94"/>
  <c r="E94"/>
  <c r="D94"/>
  <c r="C94"/>
  <c r="F93"/>
  <c r="E93"/>
  <c r="D93"/>
  <c r="C93"/>
  <c r="F92"/>
  <c r="E92"/>
  <c r="D92"/>
  <c r="C92"/>
  <c r="F91"/>
  <c r="E91"/>
  <c r="D91"/>
  <c r="C91"/>
  <c r="F90"/>
  <c r="E90"/>
  <c r="D90"/>
  <c r="C90"/>
  <c r="F89"/>
  <c r="E89"/>
  <c r="D89"/>
  <c r="C89"/>
  <c r="F88"/>
  <c r="E88"/>
  <c r="D88"/>
  <c r="C88"/>
  <c r="F87"/>
  <c r="E87"/>
  <c r="D87"/>
  <c r="C87"/>
  <c r="F86"/>
  <c r="E86"/>
  <c r="D86"/>
  <c r="C86"/>
  <c r="F85"/>
  <c r="E85"/>
  <c r="D85"/>
  <c r="C85"/>
  <c r="F84"/>
  <c r="E84"/>
  <c r="D84"/>
  <c r="C84"/>
  <c r="F83"/>
  <c r="E83"/>
  <c r="D83"/>
  <c r="C83"/>
  <c r="F82"/>
  <c r="E82"/>
  <c r="D82"/>
  <c r="C82"/>
  <c r="F81"/>
  <c r="E81"/>
  <c r="D81"/>
  <c r="C81"/>
  <c r="F80"/>
  <c r="E80"/>
  <c r="D80"/>
  <c r="C80"/>
  <c r="F79"/>
  <c r="E79"/>
  <c r="D79"/>
  <c r="C79"/>
  <c r="F78"/>
  <c r="E78"/>
  <c r="D78"/>
  <c r="C78"/>
  <c r="F77"/>
  <c r="E77"/>
  <c r="D77"/>
  <c r="C77"/>
  <c r="F76"/>
  <c r="E76"/>
  <c r="D76"/>
  <c r="C76"/>
  <c r="F75"/>
  <c r="E75"/>
  <c r="D75"/>
  <c r="C75"/>
  <c r="F74"/>
  <c r="E74"/>
  <c r="D74"/>
  <c r="C74"/>
  <c r="F73"/>
  <c r="E73"/>
  <c r="D73"/>
  <c r="C73"/>
  <c r="F72"/>
  <c r="E72"/>
  <c r="D72"/>
  <c r="C72"/>
  <c r="F71"/>
  <c r="E71"/>
  <c r="D71"/>
  <c r="C71"/>
  <c r="F70"/>
  <c r="E70"/>
  <c r="D70"/>
  <c r="C70"/>
  <c r="F69"/>
  <c r="E69"/>
  <c r="D69"/>
  <c r="C69"/>
  <c r="F68"/>
  <c r="E68"/>
  <c r="D68"/>
  <c r="C68"/>
  <c r="F67"/>
  <c r="E67"/>
  <c r="D67"/>
  <c r="C67"/>
  <c r="F66"/>
  <c r="E66"/>
  <c r="D66"/>
  <c r="C66"/>
  <c r="F65"/>
  <c r="E65"/>
  <c r="D65"/>
  <c r="C65"/>
  <c r="F64"/>
  <c r="E64"/>
  <c r="D64"/>
  <c r="C64"/>
  <c r="F63"/>
  <c r="E63"/>
  <c r="D63"/>
  <c r="C63"/>
  <c r="F62"/>
  <c r="E62"/>
  <c r="D62"/>
  <c r="C62"/>
  <c r="F61"/>
  <c r="E61"/>
  <c r="D61"/>
  <c r="C61"/>
  <c r="F60"/>
  <c r="E60"/>
  <c r="D60"/>
  <c r="C60"/>
  <c r="F59"/>
  <c r="E59"/>
  <c r="D59"/>
  <c r="C59"/>
  <c r="F58"/>
  <c r="E58"/>
  <c r="D58"/>
  <c r="C58"/>
  <c r="F57"/>
  <c r="E57"/>
  <c r="D57"/>
  <c r="C57"/>
  <c r="F56"/>
  <c r="E56"/>
  <c r="D56"/>
  <c r="C56"/>
  <c r="F55"/>
  <c r="E55"/>
  <c r="D55"/>
  <c r="C55"/>
  <c r="F54"/>
  <c r="E54"/>
  <c r="D54"/>
  <c r="C54"/>
  <c r="F53"/>
  <c r="E53"/>
  <c r="D53"/>
  <c r="C53"/>
  <c r="F52"/>
  <c r="E52"/>
  <c r="D52"/>
  <c r="C52"/>
  <c r="F51"/>
  <c r="E51"/>
  <c r="D51"/>
  <c r="C51"/>
  <c r="F50"/>
  <c r="E50"/>
  <c r="D50"/>
  <c r="C50"/>
  <c r="F49"/>
  <c r="E49"/>
  <c r="D49"/>
  <c r="C49"/>
  <c r="F48"/>
  <c r="E48"/>
  <c r="D48"/>
  <c r="C48"/>
  <c r="F47"/>
  <c r="E47"/>
  <c r="D47"/>
  <c r="C47"/>
  <c r="F46"/>
  <c r="E46"/>
  <c r="D46"/>
  <c r="C46"/>
  <c r="F45"/>
  <c r="E45"/>
  <c r="D45"/>
  <c r="C45"/>
  <c r="F44"/>
  <c r="E44"/>
  <c r="D44"/>
  <c r="C44"/>
  <c r="F43"/>
  <c r="E43"/>
  <c r="D43"/>
  <c r="C43"/>
  <c r="F42"/>
  <c r="E42"/>
  <c r="D42"/>
  <c r="C42"/>
  <c r="F41"/>
  <c r="E41"/>
  <c r="D41"/>
  <c r="C41"/>
  <c r="F40"/>
  <c r="E40"/>
  <c r="D40"/>
  <c r="C40"/>
  <c r="F39"/>
  <c r="E39"/>
  <c r="D39"/>
  <c r="C39"/>
  <c r="F38"/>
  <c r="E38"/>
  <c r="D38"/>
  <c r="C38"/>
  <c r="F37"/>
  <c r="E37"/>
  <c r="D37"/>
  <c r="B37" s="1"/>
  <c r="C37"/>
  <c r="F36"/>
  <c r="E36"/>
  <c r="D36"/>
  <c r="C36"/>
  <c r="F35"/>
  <c r="E35"/>
  <c r="D35"/>
  <c r="C35"/>
  <c r="F34"/>
  <c r="E34"/>
  <c r="D34"/>
  <c r="C34"/>
  <c r="F33"/>
  <c r="E33"/>
  <c r="D33"/>
  <c r="C33"/>
  <c r="F32"/>
  <c r="E32"/>
  <c r="D32"/>
  <c r="C32"/>
  <c r="F31"/>
  <c r="E31"/>
  <c r="D31"/>
  <c r="C31"/>
  <c r="F30"/>
  <c r="E30"/>
  <c r="D30"/>
  <c r="C30"/>
  <c r="F29"/>
  <c r="E29"/>
  <c r="D29"/>
  <c r="C29"/>
  <c r="F28"/>
  <c r="E28"/>
  <c r="D28"/>
  <c r="C28"/>
  <c r="F27"/>
  <c r="E27"/>
  <c r="D27"/>
  <c r="C27"/>
  <c r="F26"/>
  <c r="E26"/>
  <c r="D26"/>
  <c r="C26"/>
  <c r="F25"/>
  <c r="E25"/>
  <c r="D25"/>
  <c r="C25"/>
  <c r="F24"/>
  <c r="E24"/>
  <c r="D24"/>
  <c r="C24"/>
  <c r="F23"/>
  <c r="E23"/>
  <c r="D23"/>
  <c r="C23"/>
  <c r="F22"/>
  <c r="E22"/>
  <c r="D22"/>
  <c r="C22"/>
  <c r="F21"/>
  <c r="E21"/>
  <c r="D21"/>
  <c r="C21"/>
  <c r="F20"/>
  <c r="E20"/>
  <c r="D20"/>
  <c r="C20"/>
  <c r="F19"/>
  <c r="E19"/>
  <c r="D19"/>
  <c r="B19" s="1"/>
  <c r="C19"/>
  <c r="F18"/>
  <c r="E18"/>
  <c r="D18"/>
  <c r="C18"/>
  <c r="F17"/>
  <c r="E17"/>
  <c r="D17"/>
  <c r="C17"/>
  <c r="F16"/>
  <c r="E16"/>
  <c r="D16"/>
  <c r="C16"/>
  <c r="F15"/>
  <c r="E15"/>
  <c r="D15"/>
  <c r="C15"/>
  <c r="F14"/>
  <c r="E14"/>
  <c r="D14"/>
  <c r="C14"/>
  <c r="F13"/>
  <c r="E13"/>
  <c r="D13"/>
  <c r="B13" s="1"/>
  <c r="C13"/>
  <c r="F12"/>
  <c r="E12"/>
  <c r="D12"/>
  <c r="C12"/>
  <c r="F11"/>
  <c r="E11"/>
  <c r="D11"/>
  <c r="C11"/>
  <c r="B11" s="1"/>
  <c r="F10"/>
  <c r="E10"/>
  <c r="D10"/>
  <c r="C10"/>
  <c r="F9"/>
  <c r="E9"/>
  <c r="D9"/>
  <c r="C9"/>
  <c r="F8"/>
  <c r="E8"/>
  <c r="D8"/>
  <c r="C8"/>
  <c r="B73" l="1"/>
  <c r="B85"/>
  <c r="B133"/>
  <c r="B21"/>
  <c r="B45"/>
  <c r="B93"/>
  <c r="B105"/>
  <c r="B123"/>
  <c r="B141"/>
  <c r="B151"/>
  <c r="B160"/>
  <c r="B163"/>
  <c r="B175"/>
  <c r="B187"/>
  <c r="B196"/>
  <c r="B199"/>
  <c r="B211"/>
  <c r="B214"/>
  <c r="B53"/>
  <c r="B65"/>
  <c r="B125"/>
  <c r="B16"/>
  <c r="B23"/>
  <c r="B27"/>
  <c r="B31"/>
  <c r="B35"/>
  <c r="B40"/>
  <c r="B48"/>
  <c r="B58"/>
  <c r="B67"/>
  <c r="B8"/>
  <c r="B157"/>
  <c r="B165"/>
  <c r="B177"/>
  <c r="B183"/>
  <c r="B185"/>
  <c r="B193"/>
  <c r="B10"/>
  <c r="B15"/>
  <c r="B28"/>
  <c r="B32"/>
  <c r="B42"/>
  <c r="B47"/>
  <c r="B56"/>
  <c r="B59"/>
  <c r="B62"/>
  <c r="B68"/>
  <c r="B71"/>
  <c r="B75"/>
  <c r="B76"/>
  <c r="B78"/>
  <c r="B79"/>
  <c r="B82"/>
  <c r="B83"/>
  <c r="B84"/>
  <c r="B87"/>
  <c r="B91"/>
  <c r="B95"/>
  <c r="B96"/>
  <c r="B97"/>
  <c r="B99"/>
  <c r="B100"/>
  <c r="B101"/>
  <c r="B103"/>
  <c r="B107"/>
  <c r="B108"/>
  <c r="B110"/>
  <c r="B111"/>
  <c r="B114"/>
  <c r="B115"/>
  <c r="B116"/>
  <c r="B119"/>
  <c r="B120"/>
  <c r="B122"/>
  <c r="B127"/>
  <c r="B128"/>
  <c r="B130"/>
  <c r="B131"/>
  <c r="B135"/>
  <c r="B136"/>
  <c r="B139"/>
  <c r="B143"/>
  <c r="B144"/>
  <c r="B146"/>
  <c r="B24"/>
  <c r="B29"/>
  <c r="B34"/>
  <c r="B39"/>
  <c r="B43"/>
  <c r="B51"/>
  <c r="B55"/>
  <c r="B60"/>
  <c r="B63"/>
  <c r="B152"/>
  <c r="B171"/>
  <c r="B172"/>
  <c r="B25"/>
  <c r="B26"/>
  <c r="B69"/>
  <c r="B72"/>
  <c r="B74"/>
  <c r="B80"/>
  <c r="B88"/>
  <c r="B90"/>
  <c r="B104"/>
  <c r="B106"/>
  <c r="B112"/>
  <c r="B117"/>
  <c r="B138"/>
  <c r="B149"/>
  <c r="B154"/>
  <c r="B181"/>
  <c r="B186"/>
  <c r="B197"/>
  <c r="B202"/>
  <c r="B208"/>
  <c r="B12"/>
  <c r="B17"/>
  <c r="B20"/>
  <c r="B22"/>
  <c r="B33"/>
  <c r="B36"/>
  <c r="B38"/>
  <c r="B49"/>
  <c r="B52"/>
  <c r="B54"/>
  <c r="B70"/>
  <c r="B81"/>
  <c r="B86"/>
  <c r="B102"/>
  <c r="B113"/>
  <c r="B118"/>
  <c r="B124"/>
  <c r="B129"/>
  <c r="B132"/>
  <c r="B134"/>
  <c r="B145"/>
  <c r="B161"/>
  <c r="B164"/>
  <c r="B166"/>
  <c r="B18"/>
  <c r="B50"/>
  <c r="B61"/>
  <c r="B64"/>
  <c r="B66"/>
  <c r="B77"/>
  <c r="B98"/>
  <c r="B109"/>
  <c r="B173"/>
  <c r="B176"/>
  <c r="B178"/>
  <c r="B184"/>
  <c r="B189"/>
  <c r="B192"/>
  <c r="B194"/>
  <c r="B205"/>
  <c r="B209"/>
  <c r="B210"/>
  <c r="B9"/>
  <c r="B14"/>
  <c r="B30"/>
  <c r="B41"/>
  <c r="B44"/>
  <c r="B46"/>
  <c r="B57"/>
  <c r="B89"/>
  <c r="B92"/>
  <c r="B94"/>
  <c r="B121"/>
  <c r="B126"/>
  <c r="B137"/>
  <c r="B140"/>
  <c r="B142"/>
  <c r="B148"/>
  <c r="B153"/>
  <c r="B156"/>
  <c r="B158"/>
  <c r="B169"/>
  <c r="B174"/>
  <c r="B190"/>
  <c r="B201"/>
  <c r="B204"/>
  <c r="B206"/>
  <c r="G18" i="53"/>
  <c r="G26" i="52"/>
  <c r="G25" s="1"/>
  <c r="G24" s="1"/>
  <c r="G23" s="1"/>
  <c r="G13"/>
  <c r="G20"/>
  <c r="G19"/>
  <c r="G14" s="1"/>
  <c r="G12" l="1"/>
  <c r="G31" s="1"/>
  <c r="E6" l="1"/>
  <c r="F7" i="53"/>
  <c r="F6"/>
  <c r="A5"/>
  <c r="A1"/>
  <c r="F7" i="49"/>
  <c r="F6"/>
  <c r="A5"/>
  <c r="A1"/>
  <c r="A5" i="52"/>
  <c r="A3"/>
  <c r="A2"/>
  <c r="A1"/>
  <c r="E7"/>
  <c r="J315" i="53" l="1"/>
  <c r="J314" s="1"/>
  <c r="I313"/>
  <c r="I270" s="1"/>
  <c r="H270"/>
  <c r="J312"/>
  <c r="J309"/>
  <c r="J308" s="1"/>
  <c r="J307"/>
  <c r="J306" s="1"/>
  <c r="J305"/>
  <c r="J304" s="1"/>
  <c r="J303"/>
  <c r="J302" s="1"/>
  <c r="J300"/>
  <c r="J299" s="1"/>
  <c r="J296"/>
  <c r="J295" s="1"/>
  <c r="J293"/>
  <c r="J292" s="1"/>
  <c r="J291"/>
  <c r="J290" s="1"/>
  <c r="J288"/>
  <c r="J287" s="1"/>
  <c r="J286"/>
  <c r="J285" s="1"/>
  <c r="J284"/>
  <c r="J283" s="1"/>
  <c r="J281"/>
  <c r="J280" s="1"/>
  <c r="J279"/>
  <c r="J278" s="1"/>
  <c r="J277"/>
  <c r="J276" s="1"/>
  <c r="J275"/>
  <c r="J274" s="1"/>
  <c r="J273"/>
  <c r="J272" s="1"/>
  <c r="J217"/>
  <c r="J216"/>
  <c r="J215"/>
  <c r="J213"/>
  <c r="J211"/>
  <c r="J206"/>
  <c r="J205" s="1"/>
  <c r="J200" s="1"/>
  <c r="J187"/>
  <c r="J186" s="1"/>
  <c r="J185"/>
  <c r="J184" s="1"/>
  <c r="J179" s="1"/>
  <c r="J178"/>
  <c r="J177" s="1"/>
  <c r="J176"/>
  <c r="J175"/>
  <c r="J174" s="1"/>
  <c r="J172"/>
  <c r="J167"/>
  <c r="J117"/>
  <c r="J116" s="1"/>
  <c r="J113"/>
  <c r="J112" s="1"/>
  <c r="J103"/>
  <c r="J102" s="1"/>
  <c r="J101"/>
  <c r="J100" s="1"/>
  <c r="J84"/>
  <c r="J83" s="1"/>
  <c r="J82" s="1"/>
  <c r="J72"/>
  <c r="J71" s="1"/>
  <c r="J68" s="1"/>
  <c r="J62"/>
  <c r="J61" s="1"/>
  <c r="J58" s="1"/>
  <c r="H19"/>
  <c r="J44"/>
  <c r="J43" s="1"/>
  <c r="J42" s="1"/>
  <c r="J27"/>
  <c r="J26" s="1"/>
  <c r="J22"/>
  <c r="J21" s="1"/>
  <c r="N321" i="49"/>
  <c r="N319" s="1"/>
  <c r="N315" s="1"/>
  <c r="N290"/>
  <c r="N289" s="1"/>
  <c r="N288"/>
  <c r="N287" s="1"/>
  <c r="N286"/>
  <c r="N285" s="1"/>
  <c r="N284" s="1"/>
  <c r="N283"/>
  <c r="N282" s="1"/>
  <c r="N281"/>
  <c r="N280" s="1"/>
  <c r="N279"/>
  <c r="N278" s="1"/>
  <c r="N277"/>
  <c r="N276" s="1"/>
  <c r="N207"/>
  <c r="N206" s="1"/>
  <c r="N201" s="1"/>
  <c r="N200"/>
  <c r="N199" s="1"/>
  <c r="N198" s="1"/>
  <c r="N182"/>
  <c r="N181" s="1"/>
  <c r="N180" s="1"/>
  <c r="N103"/>
  <c r="N102" s="1"/>
  <c r="N101"/>
  <c r="N100" s="1"/>
  <c r="N99" s="1"/>
  <c r="N87"/>
  <c r="N86"/>
  <c r="N85" s="1"/>
  <c r="N82" s="1"/>
  <c r="N62"/>
  <c r="N61" s="1"/>
  <c r="N58" s="1"/>
  <c r="N57"/>
  <c r="N56"/>
  <c r="N55" s="1"/>
  <c r="N54" s="1"/>
  <c r="N44"/>
  <c r="N43" s="1"/>
  <c r="N42" s="1"/>
  <c r="N25"/>
  <c r="N24"/>
  <c r="N23"/>
  <c r="G13"/>
  <c r="G11"/>
  <c r="G9"/>
  <c r="H190"/>
  <c r="H189" s="1"/>
  <c r="H171" s="1"/>
  <c r="I190"/>
  <c r="I189" s="1"/>
  <c r="I171" s="1"/>
  <c r="J190"/>
  <c r="J189" s="1"/>
  <c r="J171" s="1"/>
  <c r="K190"/>
  <c r="K189" s="1"/>
  <c r="K171" s="1"/>
  <c r="L190"/>
  <c r="L189" s="1"/>
  <c r="L171" s="1"/>
  <c r="M190"/>
  <c r="M189" s="1"/>
  <c r="M171" s="1"/>
  <c r="H319"/>
  <c r="I319"/>
  <c r="J319"/>
  <c r="L319"/>
  <c r="H321"/>
  <c r="I321"/>
  <c r="J321"/>
  <c r="K321"/>
  <c r="K315" s="1"/>
  <c r="K272" s="1"/>
  <c r="L321"/>
  <c r="M321"/>
  <c r="H323"/>
  <c r="I323"/>
  <c r="J323"/>
  <c r="K323"/>
  <c r="L323"/>
  <c r="M323"/>
  <c r="K167" i="53" l="1"/>
  <c r="J143"/>
  <c r="L315" i="49"/>
  <c r="L272" s="1"/>
  <c r="I315"/>
  <c r="I272" s="1"/>
  <c r="J311" i="53"/>
  <c r="J310" s="1"/>
  <c r="H315" i="49"/>
  <c r="H272" s="1"/>
  <c r="N273"/>
  <c r="J315"/>
  <c r="J272" s="1"/>
  <c r="M315"/>
  <c r="M272" s="1"/>
  <c r="J99" i="53"/>
  <c r="J289"/>
  <c r="J271"/>
  <c r="J301"/>
  <c r="J297" s="1"/>
  <c r="J294" s="1"/>
  <c r="J20"/>
  <c r="J214"/>
  <c r="I19"/>
  <c r="J171"/>
  <c r="J55"/>
  <c r="J54" s="1"/>
  <c r="J259"/>
  <c r="J258" s="1"/>
  <c r="J313"/>
  <c r="J218"/>
  <c r="N189" i="49"/>
  <c r="J210" i="53"/>
  <c r="G14" i="49"/>
  <c r="G14" i="53"/>
  <c r="N171" i="49" l="1"/>
  <c r="I18" i="53"/>
  <c r="J19"/>
  <c r="N141" i="49"/>
  <c r="N126" s="1"/>
  <c r="N125" s="1"/>
  <c r="N67" s="1"/>
  <c r="J282" i="53"/>
  <c r="J270" s="1"/>
  <c r="J268" s="1"/>
  <c r="J267" s="1"/>
  <c r="J266" s="1"/>
  <c r="J265" s="1"/>
  <c r="J254" s="1"/>
  <c r="J209"/>
  <c r="J170" s="1"/>
  <c r="J67" s="1"/>
  <c r="H18"/>
  <c r="N301" i="49"/>
  <c r="N296" s="1"/>
  <c r="N272" s="1"/>
  <c r="J18" i="53" l="1"/>
  <c r="K287" l="1"/>
  <c r="K193"/>
  <c r="K208"/>
  <c r="K207" s="1"/>
  <c r="K53"/>
  <c r="K56"/>
  <c r="K57"/>
  <c r="K60"/>
  <c r="K59" s="1"/>
  <c r="K47"/>
  <c r="K51"/>
  <c r="K44"/>
  <c r="K43" s="1"/>
  <c r="K48"/>
  <c r="K52"/>
  <c r="K34"/>
  <c r="K33" s="1"/>
  <c r="K49"/>
  <c r="K46"/>
  <c r="K50"/>
  <c r="K30"/>
  <c r="K31"/>
  <c r="K32"/>
  <c r="K217"/>
  <c r="K288"/>
  <c r="K22"/>
  <c r="K259"/>
  <c r="K258" s="1"/>
  <c r="K211"/>
  <c r="K156"/>
  <c r="K175"/>
  <c r="K130"/>
  <c r="K322"/>
  <c r="K321" s="1"/>
  <c r="K128"/>
  <c r="K163"/>
  <c r="K298"/>
  <c r="K297" s="1"/>
  <c r="K196"/>
  <c r="K195" s="1"/>
  <c r="K303"/>
  <c r="K302" s="1"/>
  <c r="K215"/>
  <c r="K103"/>
  <c r="K102" s="1"/>
  <c r="K234"/>
  <c r="K77"/>
  <c r="K233"/>
  <c r="K277"/>
  <c r="K276" s="1"/>
  <c r="K70"/>
  <c r="K69" s="1"/>
  <c r="K142"/>
  <c r="K141" s="1"/>
  <c r="K178"/>
  <c r="K177" s="1"/>
  <c r="K242"/>
  <c r="K326"/>
  <c r="K325" s="1"/>
  <c r="K160"/>
  <c r="K107"/>
  <c r="K151"/>
  <c r="K199"/>
  <c r="K198" s="1"/>
  <c r="K197" s="1"/>
  <c r="K223"/>
  <c r="K222" s="1"/>
  <c r="K243"/>
  <c r="K307"/>
  <c r="K306" s="1"/>
  <c r="K64"/>
  <c r="K176"/>
  <c r="K240"/>
  <c r="K320"/>
  <c r="K319" s="1"/>
  <c r="K296"/>
  <c r="K295" s="1"/>
  <c r="K38"/>
  <c r="K29"/>
  <c r="K281"/>
  <c r="K280" s="1"/>
  <c r="K74"/>
  <c r="K73" s="1"/>
  <c r="K154"/>
  <c r="K202"/>
  <c r="K201" s="1"/>
  <c r="K226"/>
  <c r="K108"/>
  <c r="K236"/>
  <c r="K111"/>
  <c r="K110" s="1"/>
  <c r="K159"/>
  <c r="K183"/>
  <c r="K182" s="1"/>
  <c r="K227"/>
  <c r="K247"/>
  <c r="K246" s="1"/>
  <c r="K291"/>
  <c r="K290" s="1"/>
  <c r="K96"/>
  <c r="K95" s="1"/>
  <c r="K192"/>
  <c r="K191" s="1"/>
  <c r="K256"/>
  <c r="K300"/>
  <c r="K299" s="1"/>
  <c r="K312"/>
  <c r="K311" s="1"/>
  <c r="K310" s="1"/>
  <c r="K39"/>
  <c r="K36"/>
  <c r="K35" s="1"/>
  <c r="K213"/>
  <c r="K253"/>
  <c r="K252" s="1"/>
  <c r="K118"/>
  <c r="K117" s="1"/>
  <c r="K162"/>
  <c r="K230"/>
  <c r="K132"/>
  <c r="K316"/>
  <c r="K228"/>
  <c r="K279"/>
  <c r="K278" s="1"/>
  <c r="K239"/>
  <c r="K147"/>
  <c r="K146" s="1"/>
  <c r="K194"/>
  <c r="K28"/>
  <c r="K41"/>
  <c r="K284"/>
  <c r="K283" s="1"/>
  <c r="K204"/>
  <c r="K203" s="1"/>
  <c r="K275"/>
  <c r="K274" s="1"/>
  <c r="K231"/>
  <c r="K127"/>
  <c r="K152"/>
  <c r="K166"/>
  <c r="K261"/>
  <c r="K260" s="1"/>
  <c r="K106"/>
  <c r="K112"/>
  <c r="K293"/>
  <c r="K292" s="1"/>
  <c r="K269"/>
  <c r="K268" s="1"/>
  <c r="K249"/>
  <c r="K248" s="1"/>
  <c r="K229"/>
  <c r="K145"/>
  <c r="K144" s="1"/>
  <c r="K98"/>
  <c r="K97" s="1"/>
  <c r="K76"/>
  <c r="K309"/>
  <c r="K308" s="1"/>
  <c r="K245"/>
  <c r="K244" s="1"/>
  <c r="K221"/>
  <c r="K113"/>
  <c r="K173"/>
  <c r="K172" s="1"/>
  <c r="K157"/>
  <c r="K40"/>
  <c r="K264"/>
  <c r="K263" s="1"/>
  <c r="K262" s="1"/>
  <c r="K216"/>
  <c r="K168"/>
  <c r="K72"/>
  <c r="K71" s="1"/>
  <c r="K315"/>
  <c r="K314" s="1"/>
  <c r="K267"/>
  <c r="K266" s="1"/>
  <c r="K251"/>
  <c r="K250" s="1"/>
  <c r="K235"/>
  <c r="K219"/>
  <c r="K187"/>
  <c r="K186" s="1"/>
  <c r="K155"/>
  <c r="K115"/>
  <c r="K114" s="1"/>
  <c r="K91"/>
  <c r="K90" s="1"/>
  <c r="K212"/>
  <c r="K120"/>
  <c r="K119" s="1"/>
  <c r="K318"/>
  <c r="K317" s="1"/>
  <c r="K286"/>
  <c r="K285" s="1"/>
  <c r="K206"/>
  <c r="K205" s="1"/>
  <c r="K190"/>
  <c r="K189" s="1"/>
  <c r="K158"/>
  <c r="K122"/>
  <c r="K121" s="1"/>
  <c r="K94"/>
  <c r="K93" s="1"/>
  <c r="K220"/>
  <c r="K124"/>
  <c r="K123" s="1"/>
  <c r="K305"/>
  <c r="K304" s="1"/>
  <c r="K273"/>
  <c r="K272" s="1"/>
  <c r="K257"/>
  <c r="K169"/>
  <c r="K86"/>
  <c r="K85" s="1"/>
  <c r="K153"/>
  <c r="K105"/>
  <c r="K185"/>
  <c r="K184" s="1"/>
  <c r="K161"/>
  <c r="K129"/>
  <c r="K84"/>
  <c r="K83" s="1"/>
  <c r="K79"/>
  <c r="K78" s="1"/>
  <c r="K101"/>
  <c r="K100" s="1"/>
  <c r="K89"/>
  <c r="K88" s="1"/>
  <c r="K181"/>
  <c r="K180" s="1"/>
  <c r="K165"/>
  <c r="K149"/>
  <c r="K148" s="1"/>
  <c r="K109"/>
  <c r="K66"/>
  <c r="K65" s="1"/>
  <c r="K81"/>
  <c r="K80" s="1"/>
  <c r="K133"/>
  <c r="K137"/>
  <c r="K140"/>
  <c r="K134"/>
  <c r="K138"/>
  <c r="K135"/>
  <c r="K139"/>
  <c r="K136"/>
  <c r="K23"/>
  <c r="K24"/>
  <c r="K62"/>
  <c r="K61" s="1"/>
  <c r="K25"/>
  <c r="K27"/>
  <c r="K21" l="1"/>
  <c r="K55"/>
  <c r="K54" s="1"/>
  <c r="K313"/>
  <c r="K324"/>
  <c r="K323" s="1"/>
  <c r="K301"/>
  <c r="K294"/>
  <c r="K289"/>
  <c r="K282"/>
  <c r="K265"/>
  <c r="K254" s="1"/>
  <c r="K271"/>
  <c r="K255"/>
  <c r="K238"/>
  <c r="K241"/>
  <c r="K232"/>
  <c r="K225"/>
  <c r="K218"/>
  <c r="K214"/>
  <c r="K210"/>
  <c r="K200"/>
  <c r="K174"/>
  <c r="K171" s="1"/>
  <c r="K188"/>
  <c r="K164"/>
  <c r="K75"/>
  <c r="K68" s="1"/>
  <c r="K92"/>
  <c r="K37"/>
  <c r="K179"/>
  <c r="K126"/>
  <c r="K45"/>
  <c r="K42" s="1"/>
  <c r="K150"/>
  <c r="K116"/>
  <c r="K82"/>
  <c r="K87"/>
  <c r="K104"/>
  <c r="K99" s="1"/>
  <c r="K131"/>
  <c r="K26"/>
  <c r="K63"/>
  <c r="K58" s="1"/>
  <c r="K20" l="1"/>
  <c r="K19" s="1"/>
  <c r="K270"/>
  <c r="K237"/>
  <c r="K224"/>
  <c r="K209"/>
  <c r="K143"/>
  <c r="K125"/>
  <c r="K170" l="1"/>
  <c r="K67"/>
  <c r="K18" l="1"/>
  <c r="L21" i="49"/>
  <c r="L20" s="1"/>
  <c r="L19" s="1"/>
  <c r="L18" s="1"/>
  <c r="I21"/>
  <c r="I20" s="1"/>
  <c r="I19" s="1"/>
  <c r="I18" s="1"/>
  <c r="J21"/>
  <c r="J20" s="1"/>
  <c r="J19" s="1"/>
  <c r="J18" s="1"/>
  <c r="G21"/>
  <c r="G20" s="1"/>
  <c r="G19" s="1"/>
  <c r="G18" s="1"/>
  <c r="M21"/>
  <c r="M20" s="1"/>
  <c r="M19" s="1"/>
  <c r="M18" s="1"/>
  <c r="K21"/>
  <c r="K20" s="1"/>
  <c r="K19" s="1"/>
  <c r="K18" s="1"/>
  <c r="H21"/>
  <c r="H20" s="1"/>
  <c r="H19" s="1"/>
  <c r="H18" s="1"/>
  <c r="N21" l="1"/>
  <c r="N20" s="1"/>
  <c r="N19" s="1"/>
  <c r="N18" s="1"/>
  <c r="O22" l="1"/>
  <c r="O319"/>
  <c r="O230"/>
  <c r="O51"/>
  <c r="O170"/>
  <c r="O47"/>
  <c r="O52"/>
  <c r="O244"/>
  <c r="O324"/>
  <c r="O32"/>
  <c r="O134"/>
  <c r="O318"/>
  <c r="O161"/>
  <c r="O222"/>
  <c r="O236"/>
  <c r="O106"/>
  <c r="O156"/>
  <c r="O41"/>
  <c r="O162"/>
  <c r="O205"/>
  <c r="O204" s="1"/>
  <c r="O209"/>
  <c r="O208" s="1"/>
  <c r="O302"/>
  <c r="O301" s="1"/>
  <c r="O188"/>
  <c r="O187" s="1"/>
  <c r="O142"/>
  <c r="O141" s="1"/>
  <c r="O113"/>
  <c r="O112" s="1"/>
  <c r="O279"/>
  <c r="O278" s="1"/>
  <c r="O248"/>
  <c r="O247" s="1"/>
  <c r="O179"/>
  <c r="O178" s="1"/>
  <c r="O147"/>
  <c r="O146" s="1"/>
  <c r="O103"/>
  <c r="O102" s="1"/>
  <c r="O91"/>
  <c r="O90" s="1"/>
  <c r="O96"/>
  <c r="O95" s="1"/>
  <c r="O295"/>
  <c r="O294" s="1"/>
  <c r="O124"/>
  <c r="O123" s="1"/>
  <c r="O207"/>
  <c r="O206" s="1"/>
  <c r="O66"/>
  <c r="O65" s="1"/>
  <c r="O76"/>
  <c r="O243"/>
  <c r="O182"/>
  <c r="O181" s="1"/>
  <c r="O120"/>
  <c r="O119" s="1"/>
  <c r="O224"/>
  <c r="O223" s="1"/>
  <c r="O195"/>
  <c r="O194" s="1"/>
  <c r="O79"/>
  <c r="O78" s="1"/>
  <c r="O27"/>
  <c r="O105"/>
  <c r="O191"/>
  <c r="O190" s="1"/>
  <c r="O111"/>
  <c r="O110" s="1"/>
  <c r="O50"/>
  <c r="O217"/>
  <c r="O108"/>
  <c r="O31"/>
  <c r="O57"/>
  <c r="O139"/>
  <c r="O49"/>
  <c r="O177"/>
  <c r="O159"/>
  <c r="O40"/>
  <c r="O28"/>
  <c r="O259"/>
  <c r="O323"/>
  <c r="O77"/>
  <c r="O218"/>
  <c r="O23"/>
  <c r="O229"/>
  <c r="O122"/>
  <c r="O121" s="1"/>
  <c r="O176"/>
  <c r="O151"/>
  <c r="O132"/>
  <c r="O298"/>
  <c r="O297" s="1"/>
  <c r="O118"/>
  <c r="O117" s="1"/>
  <c r="O286"/>
  <c r="O285" s="1"/>
  <c r="O84"/>
  <c r="O83" s="1"/>
  <c r="O193"/>
  <c r="O44"/>
  <c r="O43" s="1"/>
  <c r="O149"/>
  <c r="O148" s="1"/>
  <c r="O70"/>
  <c r="O69" s="1"/>
  <c r="O203"/>
  <c r="O202" s="1"/>
  <c r="O328"/>
  <c r="O327" s="1"/>
  <c r="O326" s="1"/>
  <c r="O325" s="1"/>
  <c r="O254"/>
  <c r="O253" s="1"/>
  <c r="O314"/>
  <c r="O313" s="1"/>
  <c r="O312" s="1"/>
  <c r="O266"/>
  <c r="O265" s="1"/>
  <c r="O264" s="1"/>
  <c r="O127"/>
  <c r="O46"/>
  <c r="O258"/>
  <c r="O275"/>
  <c r="O274" s="1"/>
  <c r="O39"/>
  <c r="O135"/>
  <c r="O140"/>
  <c r="O24"/>
  <c r="O221"/>
  <c r="O166"/>
  <c r="O130"/>
  <c r="O129"/>
  <c r="O228"/>
  <c r="O25"/>
  <c r="O153"/>
  <c r="O53"/>
  <c r="O133"/>
  <c r="O138"/>
  <c r="O321"/>
  <c r="O109"/>
  <c r="O136"/>
  <c r="O107"/>
  <c r="O246"/>
  <c r="O245" s="1"/>
  <c r="O36"/>
  <c r="O35" s="1"/>
  <c r="O261"/>
  <c r="O260" s="1"/>
  <c r="O165"/>
  <c r="O283"/>
  <c r="O282" s="1"/>
  <c r="O62"/>
  <c r="O61" s="1"/>
  <c r="O311"/>
  <c r="O310" s="1"/>
  <c r="O72"/>
  <c r="O71" s="1"/>
  <c r="O281"/>
  <c r="O280" s="1"/>
  <c r="O184"/>
  <c r="O183" s="1"/>
  <c r="O34"/>
  <c r="O33" s="1"/>
  <c r="O250"/>
  <c r="O249" s="1"/>
  <c r="O305"/>
  <c r="O304" s="1"/>
  <c r="O74"/>
  <c r="O73" s="1"/>
  <c r="O81"/>
  <c r="O80" s="1"/>
  <c r="O309"/>
  <c r="O308" s="1"/>
  <c r="O290"/>
  <c r="O289" s="1"/>
  <c r="O277"/>
  <c r="O276" s="1"/>
  <c r="O234"/>
  <c r="O169"/>
  <c r="O252"/>
  <c r="O251" s="1"/>
  <c r="O86"/>
  <c r="O85" s="1"/>
  <c r="O200"/>
  <c r="O199" s="1"/>
  <c r="O198" s="1"/>
  <c r="O98"/>
  <c r="O97" s="1"/>
  <c r="O89"/>
  <c r="O88" s="1"/>
  <c r="O293"/>
  <c r="O292" s="1"/>
  <c r="O291" s="1"/>
  <c r="O186"/>
  <c r="O185" s="1"/>
  <c r="O145"/>
  <c r="O144" s="1"/>
  <c r="O269"/>
  <c r="O268" s="1"/>
  <c r="O214"/>
  <c r="O160"/>
  <c r="O231"/>
  <c r="O235"/>
  <c r="O320"/>
  <c r="O237"/>
  <c r="O152"/>
  <c r="O241"/>
  <c r="O322"/>
  <c r="O29"/>
  <c r="O213"/>
  <c r="O30"/>
  <c r="O163"/>
  <c r="O167"/>
  <c r="O48"/>
  <c r="O128"/>
  <c r="O232"/>
  <c r="O137"/>
  <c r="O307"/>
  <c r="O306" s="1"/>
  <c r="O38"/>
  <c r="O155"/>
  <c r="O154" s="1"/>
  <c r="O220"/>
  <c r="O219" s="1"/>
  <c r="O216"/>
  <c r="O240"/>
  <c r="O239" s="1"/>
  <c r="O64"/>
  <c r="O63" s="1"/>
  <c r="O197"/>
  <c r="O288"/>
  <c r="O271"/>
  <c r="O270" s="1"/>
  <c r="O317"/>
  <c r="O101"/>
  <c r="O100" s="1"/>
  <c r="O174"/>
  <c r="O173" s="1"/>
  <c r="O212"/>
  <c r="O300"/>
  <c r="O299" s="1"/>
  <c r="O115"/>
  <c r="O114" s="1"/>
  <c r="O263"/>
  <c r="O262" s="1"/>
  <c r="O94"/>
  <c r="O93" s="1"/>
  <c r="O60"/>
  <c r="O59" s="1"/>
  <c r="O158"/>
  <c r="O56"/>
  <c r="O55" s="1"/>
  <c r="O54" s="1"/>
  <c r="O227"/>
  <c r="O196" l="1"/>
  <c r="O168"/>
  <c r="O58"/>
  <c r="O316"/>
  <c r="O287"/>
  <c r="O284" s="1"/>
  <c r="O215"/>
  <c r="O37"/>
  <c r="O315"/>
  <c r="O21"/>
  <c r="O87"/>
  <c r="O92"/>
  <c r="O201"/>
  <c r="O192"/>
  <c r="O189" s="1"/>
  <c r="O164"/>
  <c r="O157"/>
  <c r="O233"/>
  <c r="O126"/>
  <c r="O125" s="1"/>
  <c r="O116"/>
  <c r="O175"/>
  <c r="O172" s="1"/>
  <c r="O242"/>
  <c r="O238" s="1"/>
  <c r="O45"/>
  <c r="O42" s="1"/>
  <c r="O150"/>
  <c r="O180"/>
  <c r="O226"/>
  <c r="O267"/>
  <c r="O303"/>
  <c r="O257"/>
  <c r="O256" s="1"/>
  <c r="O82"/>
  <c r="O131"/>
  <c r="O26"/>
  <c r="O211"/>
  <c r="O273"/>
  <c r="O296"/>
  <c r="O104"/>
  <c r="O99" s="1"/>
  <c r="O75"/>
  <c r="O68" s="1"/>
  <c r="O210" l="1"/>
  <c r="O20"/>
  <c r="O19" s="1"/>
  <c r="O143"/>
  <c r="O67" s="1"/>
  <c r="O225"/>
  <c r="O255"/>
  <c r="O272"/>
  <c r="O171" l="1"/>
  <c r="O18" s="1"/>
</calcChain>
</file>

<file path=xl/comments1.xml><?xml version="1.0" encoding="utf-8"?>
<comments xmlns="http://schemas.openxmlformats.org/spreadsheetml/2006/main">
  <authors>
    <author>Ilka Gonzalez</author>
  </authors>
  <commentList>
    <comment ref="C5" authorId="0">
      <text>
        <r>
          <rPr>
            <b/>
            <sz val="9"/>
            <color indexed="81"/>
            <rFont val="Tahoma"/>
            <family val="2"/>
          </rPr>
          <t>Ilka Gonzalez:</t>
        </r>
        <r>
          <rPr>
            <sz val="9"/>
            <color indexed="81"/>
            <rFont val="Tahoma"/>
            <family val="2"/>
          </rPr>
          <t xml:space="preserve">
Pestaña desplegable</t>
        </r>
      </text>
    </comment>
    <comment ref="D8" authorId="0">
      <text>
        <r>
          <rPr>
            <u/>
            <sz val="9"/>
            <color indexed="81"/>
            <rFont val="Tahoma"/>
            <family val="2"/>
          </rPr>
          <t xml:space="preserve">Fórmula de Metas logradas: </t>
        </r>
        <r>
          <rPr>
            <sz val="9"/>
            <color indexed="81"/>
            <rFont val="Tahoma"/>
            <family val="2"/>
          </rPr>
          <t>Productividad Actual /6 x 12</t>
        </r>
      </text>
    </comment>
    <comment ref="E8" authorId="0">
      <text>
        <r>
          <rPr>
            <sz val="9"/>
            <color indexed="81"/>
            <rFont val="Tahoma"/>
            <family val="2"/>
          </rPr>
          <t>Fórmula Metas programadas:
 Meta Actual/Meta Año anterior X Meta Actual</t>
        </r>
      </text>
    </comment>
    <comment ref="C28" authorId="0">
      <text>
        <r>
          <rPr>
            <sz val="9"/>
            <color indexed="81"/>
            <rFont val="Tahoma"/>
            <family val="2"/>
          </rPr>
          <t>Total de egresos en un período dado/Total de camas disponibles del mismo período</t>
        </r>
      </text>
    </comment>
    <comment ref="D28" authorId="0">
      <text>
        <r>
          <rPr>
            <sz val="9"/>
            <color indexed="81"/>
            <rFont val="Tahoma"/>
            <family val="2"/>
          </rPr>
          <t>Número de camas x 365</t>
        </r>
      </text>
    </comment>
    <comment ref="E28" authorId="0">
      <text>
        <r>
          <rPr>
            <sz val="9"/>
            <color indexed="81"/>
            <rFont val="Tahoma"/>
            <family val="2"/>
          </rPr>
          <t>Sumatoria de los días pacientes reportados en el censo diario</t>
        </r>
      </text>
    </comment>
    <comment ref="F28" authorId="0">
      <text>
        <r>
          <rPr>
            <sz val="9"/>
            <color indexed="81"/>
            <rFont val="Tahoma"/>
            <family val="2"/>
          </rPr>
          <t>Total de días pacientes en un período dado/Total de egresos del mismo período</t>
        </r>
      </text>
    </comment>
    <comment ref="G28" authorId="0">
      <text>
        <r>
          <rPr>
            <sz val="9"/>
            <color indexed="81"/>
            <rFont val="Tahoma"/>
            <family val="2"/>
          </rPr>
          <t>Total de días pacientes en un período dado/ Total de días camas disponibles del mismo período x 100</t>
        </r>
      </text>
    </comment>
    <comment ref="H28" authorId="0">
      <text>
        <r>
          <rPr>
            <sz val="9"/>
            <color indexed="81"/>
            <rFont val="Tahoma"/>
            <family val="2"/>
          </rPr>
          <t>Número de egresos (materno) por fallecimiento en un período dado/Total de egresos (materno) del mismo período x 100</t>
        </r>
      </text>
    </comment>
    <comment ref="I28" author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D8" author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<sst xmlns="http://schemas.openxmlformats.org/spreadsheetml/2006/main" count="9683" uniqueCount="3820">
  <si>
    <t>Insumos</t>
  </si>
  <si>
    <t>Unidad de Medida</t>
  </si>
  <si>
    <t>Precio Unitario</t>
  </si>
  <si>
    <t>Valor Total</t>
  </si>
  <si>
    <t>Cuenta</t>
  </si>
  <si>
    <t>1er. Trimestre</t>
  </si>
  <si>
    <t>2do. Trimestre</t>
  </si>
  <si>
    <t>3er. Trimestre</t>
  </si>
  <si>
    <t>4to. Trimestre</t>
  </si>
  <si>
    <t>Servicio Hospitalización</t>
  </si>
  <si>
    <t>Egresos</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</si>
  <si>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</si>
  <si>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</si>
  <si>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</si>
  <si>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</si>
  <si>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</si>
  <si>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</si>
  <si>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</si>
  <si>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</si>
  <si>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</si>
  <si>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</si>
  <si>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</si>
  <si>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</si>
  <si>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</si>
  <si>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</si>
  <si>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</si>
  <si>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</si>
  <si>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</si>
  <si>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</si>
  <si>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</si>
  <si>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</si>
  <si>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</si>
  <si>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</si>
  <si>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</si>
  <si>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</si>
  <si>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</si>
  <si>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</si>
  <si>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</si>
  <si>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</si>
  <si>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</si>
  <si>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</si>
  <si>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</si>
  <si>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</si>
  <si>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</si>
  <si>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</si>
  <si>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</si>
  <si>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</si>
  <si>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</si>
  <si>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</si>
  <si>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</si>
  <si>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</si>
  <si>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</si>
  <si>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</si>
  <si>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</si>
  <si>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</si>
  <si>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</si>
  <si>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</si>
  <si>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</si>
  <si>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</si>
  <si>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</si>
  <si>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</si>
  <si>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</si>
  <si>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</si>
  <si>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</si>
  <si>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</si>
  <si>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</si>
  <si>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</si>
  <si>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</si>
  <si>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</si>
  <si>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</si>
  <si>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</si>
  <si>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</si>
  <si>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</si>
  <si>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</si>
  <si>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</si>
  <si>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</si>
  <si>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</si>
  <si>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</si>
  <si>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</si>
  <si>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</si>
  <si>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</si>
  <si>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</si>
  <si>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</si>
  <si>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</si>
  <si>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</si>
  <si>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</si>
  <si>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</si>
  <si>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</si>
  <si>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</si>
  <si>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</si>
  <si>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</si>
  <si>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</si>
  <si>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</si>
  <si>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</si>
  <si>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</si>
  <si>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</si>
  <si>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</si>
  <si>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</si>
  <si>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</si>
  <si>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</si>
  <si>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</si>
  <si>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</si>
  <si>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</si>
  <si>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</si>
  <si>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</si>
  <si>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</si>
  <si>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</si>
  <si>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</si>
  <si>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</si>
  <si>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</si>
  <si>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</si>
  <si>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</si>
  <si>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</si>
  <si>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</si>
  <si>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</si>
  <si>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</si>
  <si>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</si>
  <si>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</si>
  <si>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</si>
  <si>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</si>
  <si>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</si>
  <si>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</si>
  <si>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</si>
  <si>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</si>
  <si>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</si>
  <si>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</si>
  <si>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</si>
  <si>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</si>
  <si>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</si>
  <si>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</si>
  <si>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</si>
  <si>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</si>
  <si>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</si>
  <si>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</si>
  <si>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</si>
  <si>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</si>
  <si>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</si>
  <si>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</si>
  <si>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</si>
  <si>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</si>
  <si>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</si>
  <si>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</si>
  <si>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</si>
  <si>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</si>
  <si>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</si>
  <si>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</si>
  <si>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</si>
  <si>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</si>
  <si>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</si>
  <si>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</si>
  <si>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</si>
  <si>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</si>
  <si>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</si>
  <si>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</si>
  <si>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</si>
  <si>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</si>
  <si>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</si>
  <si>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</si>
  <si>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</si>
  <si>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</si>
  <si>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</si>
  <si>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</si>
  <si>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</si>
  <si>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</si>
  <si>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</si>
  <si>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</si>
  <si>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</si>
  <si>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</si>
  <si>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</si>
  <si>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</si>
  <si>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</si>
  <si>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</si>
  <si>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</si>
  <si>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</si>
  <si>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</si>
  <si>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</si>
  <si>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</si>
  <si>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</si>
  <si>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</si>
  <si>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</si>
  <si>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</si>
  <si>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</si>
  <si>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</si>
  <si>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</si>
  <si>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</si>
  <si>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</si>
  <si>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</si>
  <si>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</si>
  <si>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</si>
  <si>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</si>
  <si>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</si>
  <si>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</si>
  <si>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</si>
  <si>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</si>
  <si>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</si>
  <si>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</si>
  <si>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</si>
  <si>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</si>
  <si>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</si>
  <si>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</si>
  <si>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</si>
  <si>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</si>
  <si>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</si>
  <si>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</si>
  <si>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</si>
  <si>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</si>
  <si>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</si>
  <si>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</si>
  <si>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</si>
  <si>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</si>
  <si>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</si>
  <si>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</si>
  <si>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</si>
  <si>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</si>
  <si>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</si>
  <si>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</si>
  <si>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</si>
  <si>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</si>
  <si>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</si>
  <si>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</si>
  <si>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</si>
  <si>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</si>
  <si>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</si>
  <si>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</si>
  <si>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</si>
  <si>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</si>
  <si>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</si>
  <si>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</si>
  <si>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</si>
  <si>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</si>
  <si>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</si>
  <si>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</si>
  <si>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</si>
  <si>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</si>
  <si>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</si>
  <si>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</si>
  <si>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</si>
  <si>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</si>
  <si>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</si>
  <si>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</si>
  <si>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</si>
  <si>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</si>
  <si>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</si>
  <si>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</si>
  <si>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</si>
  <si>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</si>
  <si>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</si>
  <si>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</si>
  <si>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</si>
  <si>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</si>
  <si>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</si>
  <si>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</si>
  <si>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</si>
  <si>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</si>
  <si>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</si>
  <si>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</si>
  <si>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</si>
  <si>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</si>
  <si>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</si>
  <si>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</si>
  <si>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</si>
  <si>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</si>
  <si>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</si>
  <si>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</si>
  <si>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</si>
  <si>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</si>
  <si>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</si>
  <si>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</si>
  <si>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</si>
  <si>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</si>
  <si>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</si>
  <si>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</si>
  <si>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</si>
  <si>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</si>
  <si>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</si>
  <si>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</si>
  <si>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</si>
  <si>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</si>
  <si>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</si>
  <si>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</si>
  <si>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</si>
  <si>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</si>
  <si>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</si>
  <si>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</si>
  <si>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</si>
  <si>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</si>
  <si>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</si>
  <si>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</si>
  <si>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</si>
  <si>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</si>
  <si>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</si>
  <si>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</si>
  <si>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</si>
  <si>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</si>
  <si>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</si>
  <si>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</si>
  <si>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</si>
  <si>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</si>
  <si>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</si>
  <si>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</si>
  <si>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</si>
  <si>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</si>
  <si>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</si>
  <si>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</si>
  <si>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</si>
  <si>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</si>
  <si>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</si>
  <si>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</si>
  <si>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</si>
  <si>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</si>
  <si>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</si>
  <si>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</si>
  <si>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</si>
  <si>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</si>
  <si>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</si>
  <si>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</si>
  <si>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</si>
  <si>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</si>
  <si>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</si>
  <si>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</si>
  <si>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</si>
  <si>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</si>
  <si>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</si>
  <si>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</si>
  <si>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</si>
  <si>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</si>
  <si>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</si>
  <si>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</si>
  <si>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</si>
  <si>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</si>
  <si>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</si>
  <si>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</si>
  <si>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</si>
  <si>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</si>
  <si>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</si>
  <si>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</si>
  <si>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</si>
  <si>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</si>
  <si>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</si>
  <si>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</si>
  <si>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</si>
  <si>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</si>
  <si>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</si>
  <si>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</si>
  <si>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</si>
  <si>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</si>
  <si>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</si>
  <si>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</si>
  <si>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</si>
  <si>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</si>
  <si>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</si>
  <si>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</si>
  <si>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</si>
  <si>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</si>
  <si>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</si>
  <si>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</si>
  <si>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</si>
  <si>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</si>
  <si>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</si>
  <si>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</si>
  <si>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</si>
  <si>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</si>
  <si>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</si>
  <si>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</si>
  <si>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</si>
  <si>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</si>
  <si>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</si>
  <si>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</si>
  <si>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</si>
  <si>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</si>
  <si>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</si>
  <si>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</si>
  <si>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</si>
  <si>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</si>
  <si>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</si>
  <si>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</si>
  <si>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</si>
  <si>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</si>
  <si>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</si>
  <si>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</si>
  <si>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</si>
  <si>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</si>
  <si>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</si>
  <si>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</si>
  <si>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</si>
  <si>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</si>
  <si>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</si>
  <si>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</si>
  <si>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</si>
  <si>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</si>
  <si>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</si>
  <si>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</si>
  <si>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</si>
  <si>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</si>
  <si>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</si>
  <si>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</si>
  <si>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</si>
  <si>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</si>
  <si>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</si>
  <si>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</si>
  <si>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</si>
  <si>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</si>
  <si>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</si>
  <si>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</si>
  <si>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</si>
  <si>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</si>
  <si>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</si>
  <si>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</si>
  <si>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</si>
  <si>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</si>
  <si>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</si>
  <si>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</si>
  <si>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</si>
  <si>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</si>
  <si>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</si>
  <si>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</si>
  <si>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</si>
  <si>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</si>
  <si>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</si>
  <si>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</si>
  <si>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</si>
  <si>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</si>
  <si>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</si>
  <si>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</si>
  <si>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</si>
  <si>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</si>
  <si>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</si>
  <si>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</si>
  <si>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</si>
  <si>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</si>
  <si>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</si>
  <si>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</si>
  <si>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</si>
  <si>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</si>
  <si>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</si>
  <si>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</si>
  <si>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</si>
  <si>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</si>
  <si>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</si>
  <si>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</si>
  <si>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</si>
  <si>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</si>
  <si>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</si>
  <si>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</si>
  <si>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</si>
  <si>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</si>
  <si>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</si>
  <si>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</si>
  <si>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</si>
  <si>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</si>
  <si>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</si>
  <si>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</si>
  <si>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</si>
  <si>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</si>
  <si>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</si>
  <si>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</si>
  <si>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</si>
  <si>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</si>
  <si>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</si>
  <si>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</si>
  <si>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</si>
  <si>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</si>
  <si>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</si>
  <si>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</si>
  <si>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</si>
  <si>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</si>
  <si>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</si>
  <si>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</si>
  <si>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</si>
  <si>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</si>
  <si>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</si>
  <si>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</si>
  <si>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</si>
  <si>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</si>
  <si>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</si>
  <si>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</si>
  <si>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</si>
  <si>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</si>
  <si>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</si>
  <si>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</si>
  <si>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</si>
  <si>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</si>
  <si>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</si>
  <si>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</si>
  <si>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</si>
  <si>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</si>
  <si>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</si>
  <si>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</si>
  <si>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</si>
  <si>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</si>
  <si>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</si>
  <si>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</si>
  <si>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</si>
  <si>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</si>
  <si>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</si>
  <si>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</si>
  <si>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</si>
  <si>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</si>
  <si>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</si>
  <si>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</si>
  <si>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</si>
  <si>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</si>
  <si>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</si>
  <si>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</si>
  <si>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</si>
  <si>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</si>
  <si>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</si>
  <si>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</si>
  <si>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</si>
  <si>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</si>
  <si>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</si>
  <si>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</si>
  <si>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</si>
  <si>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</si>
  <si>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</si>
  <si>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</si>
  <si>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</si>
  <si>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</si>
  <si>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</si>
  <si>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</si>
  <si>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</si>
  <si>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</si>
  <si>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</si>
  <si>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</si>
  <si>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</si>
  <si>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</si>
  <si>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</si>
  <si>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</si>
  <si>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</si>
  <si>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</si>
  <si>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</si>
  <si>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</si>
  <si>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</si>
  <si>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</si>
  <si>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</si>
  <si>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</si>
  <si>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</si>
  <si>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</si>
  <si>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</si>
  <si>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</si>
  <si>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</si>
  <si>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</si>
  <si>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</si>
  <si>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</si>
  <si>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</si>
  <si>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</si>
  <si>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</si>
  <si>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</si>
  <si>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</si>
  <si>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</si>
  <si>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</si>
  <si>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</si>
  <si>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</si>
  <si>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</si>
  <si>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</si>
  <si>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</si>
  <si>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</si>
  <si>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</si>
  <si>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</si>
  <si>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</si>
  <si>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</si>
  <si>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</si>
  <si>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</si>
  <si>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</si>
  <si>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</si>
  <si>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</si>
  <si>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</si>
  <si>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</si>
  <si>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</si>
  <si>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</si>
  <si>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</si>
  <si>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</si>
  <si>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</si>
  <si>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</si>
  <si>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</si>
  <si>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</si>
  <si>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</si>
  <si>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</si>
  <si>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</si>
  <si>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</si>
  <si>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</si>
  <si>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</si>
  <si>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</si>
  <si>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</si>
  <si>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</si>
  <si>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</si>
  <si>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</si>
  <si>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</si>
  <si>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</si>
  <si>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</si>
  <si>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</si>
  <si>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</si>
  <si>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</si>
  <si>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</si>
  <si>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</si>
  <si>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</si>
  <si>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</si>
  <si>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</si>
  <si>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</si>
  <si>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</si>
  <si>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</si>
  <si>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</si>
  <si>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</si>
  <si>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</si>
  <si>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</si>
  <si>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</si>
  <si>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</si>
  <si>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</si>
  <si>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</si>
  <si>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</si>
  <si>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</si>
  <si>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</si>
  <si>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</si>
  <si>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</si>
  <si>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</si>
  <si>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</si>
  <si>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</si>
  <si>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</si>
  <si>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</si>
  <si>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</si>
  <si>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</si>
  <si>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</si>
  <si>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</si>
  <si>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</si>
  <si>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</si>
  <si>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</si>
  <si>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</si>
  <si>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</si>
  <si>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</si>
  <si>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</si>
  <si>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</si>
  <si>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</si>
  <si>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</si>
  <si>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</si>
  <si>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</si>
  <si>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</si>
  <si>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</si>
  <si>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</si>
  <si>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</si>
  <si>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</si>
  <si>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</si>
  <si>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</si>
  <si>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</si>
  <si>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</si>
  <si>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</si>
  <si>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</si>
  <si>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</si>
  <si>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</si>
  <si>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</si>
  <si>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</si>
  <si>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</si>
  <si>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</si>
  <si>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</si>
  <si>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</si>
  <si>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</si>
  <si>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</si>
  <si>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</si>
  <si>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</si>
  <si>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</si>
  <si>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</si>
  <si>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</si>
  <si>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</si>
  <si>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</si>
  <si>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</si>
  <si>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</si>
  <si>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</si>
  <si>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</si>
  <si>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</si>
  <si>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</si>
  <si>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</si>
  <si>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</si>
  <si>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</si>
  <si>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</si>
  <si>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</si>
  <si>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</si>
  <si>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</si>
  <si>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</si>
  <si>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</si>
  <si>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</si>
  <si>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</si>
  <si>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</si>
  <si>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</si>
  <si>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</si>
  <si>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</si>
  <si>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</si>
  <si>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</si>
  <si>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</si>
  <si>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</si>
  <si>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</si>
  <si>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</si>
  <si>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</si>
  <si>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</si>
  <si>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</si>
  <si>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</si>
  <si>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</si>
  <si>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</si>
  <si>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</si>
  <si>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</si>
  <si>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</si>
  <si>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</si>
  <si>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</si>
  <si>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</si>
  <si>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</si>
  <si>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</si>
  <si>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</si>
  <si>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</si>
  <si>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</si>
  <si>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</si>
  <si>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</si>
  <si>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</si>
  <si>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</si>
  <si>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</si>
  <si>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</si>
  <si>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</si>
  <si>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</si>
  <si>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</si>
  <si>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</si>
  <si>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</si>
  <si>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</si>
  <si>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</si>
  <si>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</si>
  <si>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</si>
  <si>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</si>
  <si>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</si>
  <si>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</si>
  <si>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</si>
  <si>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</si>
  <si>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</si>
  <si>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</si>
  <si>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</si>
  <si>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</si>
  <si>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</si>
  <si>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</si>
  <si>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</si>
  <si>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</si>
  <si>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</si>
  <si>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</si>
  <si>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</si>
  <si>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</si>
  <si>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</si>
  <si>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</si>
  <si>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</si>
  <si>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</si>
  <si>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</si>
  <si>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</si>
  <si>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</si>
  <si>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</si>
  <si>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</si>
  <si>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</si>
  <si>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</si>
  <si>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</si>
  <si>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</si>
  <si>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</si>
  <si>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</si>
  <si>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</si>
  <si>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</si>
  <si>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</si>
  <si>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</si>
  <si>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</si>
  <si>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</si>
  <si>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</si>
  <si>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</si>
  <si>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</si>
  <si>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</si>
  <si>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</si>
  <si>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</si>
  <si>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</si>
  <si>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</si>
  <si>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</si>
  <si>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</si>
  <si>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</si>
  <si>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</si>
  <si>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</si>
  <si>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</si>
  <si>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</si>
  <si>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</si>
  <si>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</si>
  <si>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</si>
  <si>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</si>
  <si>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</si>
  <si>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</si>
  <si>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</si>
  <si>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</si>
  <si>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</si>
  <si>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</si>
  <si>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</si>
  <si>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</si>
  <si>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</si>
  <si>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</si>
  <si>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</si>
  <si>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</si>
  <si>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</si>
  <si>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</si>
  <si>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</si>
  <si>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</si>
  <si>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</si>
  <si>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</si>
  <si>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</si>
  <si>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</si>
  <si>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</si>
  <si>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</si>
  <si>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</si>
  <si>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</si>
  <si>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</si>
  <si>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</si>
  <si>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</si>
  <si>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</si>
  <si>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</si>
  <si>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</si>
  <si>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</si>
  <si>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</si>
  <si>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</si>
  <si>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</si>
  <si>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</si>
  <si>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</si>
  <si>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</si>
  <si>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</si>
  <si>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</si>
  <si>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</si>
  <si>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</si>
  <si>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</si>
  <si>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</si>
  <si>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</si>
  <si>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</si>
  <si>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</si>
  <si>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</si>
  <si>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</si>
  <si>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</si>
  <si>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</si>
  <si>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</si>
  <si>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</si>
  <si>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</si>
  <si>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</si>
  <si>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</si>
  <si>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</si>
  <si>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</si>
  <si>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</si>
  <si>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</si>
  <si>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</si>
  <si>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</si>
  <si>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</si>
  <si>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</si>
  <si>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</si>
  <si>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</si>
  <si>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</si>
  <si>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</si>
  <si>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</si>
  <si>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</si>
  <si>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</si>
  <si>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</si>
  <si>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</si>
  <si>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</si>
  <si>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</si>
  <si>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</si>
  <si>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</si>
  <si>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</si>
  <si>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</si>
  <si>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</si>
  <si>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</si>
  <si>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</si>
  <si>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</si>
  <si>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</si>
  <si>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</si>
  <si>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</si>
  <si>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</si>
  <si>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</si>
  <si>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</si>
  <si>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</si>
  <si>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</si>
  <si>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</si>
  <si>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</si>
  <si>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</si>
  <si>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</si>
  <si>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</si>
  <si>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</si>
  <si>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</si>
  <si>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</si>
  <si>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</si>
  <si>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</si>
  <si>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</si>
  <si>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</si>
  <si>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</si>
  <si>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</si>
  <si>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</si>
  <si>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</si>
  <si>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</si>
  <si>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</si>
  <si>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</si>
  <si>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</si>
  <si>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</si>
  <si>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</si>
  <si>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</si>
  <si>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</si>
  <si>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</si>
  <si>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</si>
  <si>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</si>
  <si>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</si>
  <si>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</si>
  <si>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</si>
  <si>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</si>
  <si>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</si>
  <si>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</si>
  <si>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</si>
  <si>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</si>
  <si>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</si>
  <si>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</si>
  <si>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</si>
  <si>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</si>
  <si>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</si>
  <si>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</si>
  <si>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</si>
  <si>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</si>
  <si>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</si>
  <si>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</si>
  <si>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</si>
  <si>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</si>
  <si>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</si>
  <si>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</si>
  <si>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</si>
  <si>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</si>
  <si>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</si>
  <si>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</si>
  <si>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</si>
  <si>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</si>
  <si>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</si>
  <si>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</si>
  <si>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</si>
  <si>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</si>
  <si>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</si>
  <si>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</si>
  <si>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</si>
  <si>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</si>
  <si>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</si>
  <si>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</si>
  <si>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</si>
  <si>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</si>
  <si>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</si>
  <si>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</si>
  <si>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</si>
  <si>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</si>
  <si>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</si>
  <si>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</si>
  <si>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</si>
  <si>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</si>
  <si>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</si>
  <si>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</si>
  <si>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</si>
  <si>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</si>
  <si>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</si>
  <si>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</si>
  <si>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</si>
  <si>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</si>
  <si>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</si>
  <si>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</si>
  <si>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</si>
  <si>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</si>
  <si>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</si>
  <si>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</si>
  <si>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</si>
  <si>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</si>
  <si>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</si>
  <si>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</si>
  <si>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</si>
  <si>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</si>
  <si>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</si>
  <si>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</si>
  <si>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</si>
  <si>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</si>
  <si>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</si>
  <si>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</si>
  <si>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</si>
  <si>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</si>
  <si>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</si>
  <si>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</si>
  <si>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</si>
  <si>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</si>
  <si>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</si>
  <si>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</si>
  <si>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</si>
  <si>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</si>
  <si>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</si>
  <si>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</si>
  <si>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</si>
  <si>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</si>
  <si>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</si>
  <si>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</si>
  <si>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</si>
  <si>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</si>
  <si>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</si>
  <si>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</si>
  <si>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</si>
  <si>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</si>
  <si>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</si>
  <si>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</si>
  <si>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</si>
  <si>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</si>
  <si>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</si>
  <si>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</si>
  <si>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</si>
  <si>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</si>
  <si>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</si>
  <si>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</si>
  <si>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</si>
  <si>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</si>
  <si>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</si>
  <si>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</si>
  <si>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</si>
  <si>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</si>
  <si>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</si>
  <si>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</si>
  <si>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</si>
  <si>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</si>
  <si>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</si>
  <si>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</si>
  <si>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</si>
  <si>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</si>
  <si>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</si>
  <si>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</si>
  <si>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</si>
  <si>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</si>
  <si>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</si>
  <si>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</si>
  <si>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</si>
  <si>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</si>
  <si>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</si>
  <si>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</si>
  <si>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</si>
  <si>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</si>
  <si>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</si>
  <si>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</si>
  <si>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</si>
  <si>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</si>
  <si>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</si>
  <si>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</si>
  <si>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</si>
  <si>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</si>
  <si>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</si>
  <si>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</si>
  <si>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</si>
  <si>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</si>
  <si>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</si>
  <si>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</si>
  <si>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</si>
  <si>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</si>
  <si>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</si>
  <si>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</si>
  <si>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</si>
  <si>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</si>
  <si>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</si>
  <si>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</si>
  <si>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</si>
  <si>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</si>
  <si>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</si>
  <si>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</si>
  <si>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</si>
  <si>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</si>
  <si>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</si>
  <si>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</si>
  <si>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</si>
  <si>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</si>
  <si>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</si>
  <si>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</si>
  <si>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</si>
  <si>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</si>
  <si>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</si>
  <si>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</si>
  <si>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</si>
  <si>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</si>
  <si>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</si>
  <si>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</si>
  <si>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</si>
  <si>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</si>
  <si>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</si>
  <si>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</si>
  <si>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</si>
  <si>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2022</t>
  </si>
  <si>
    <t>Meta Proyectada a Lograr Año 2023</t>
  </si>
  <si>
    <t>Meta Proyectada Año 2024</t>
  </si>
  <si>
    <t>Meta Lograda actual periodo                 Año 2023</t>
  </si>
  <si>
    <t>CENTRO DE GASTROENTEROLOGIA DR. LUIS E. AYBAR</t>
  </si>
  <si>
    <t>Servicio de Medicina General</t>
  </si>
  <si>
    <t>Servicio de Cirugia</t>
  </si>
  <si>
    <t>Servicio de Ginecobstetricia</t>
  </si>
  <si>
    <t>Servicio de Pediatria</t>
  </si>
  <si>
    <t>Servicio de Cardiologia</t>
  </si>
  <si>
    <t>Servicio de Gastroenterologia</t>
  </si>
  <si>
    <t>Servicio de Endocrinologia</t>
  </si>
  <si>
    <t>Muestras</t>
  </si>
  <si>
    <t>Responsables</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</si>
  <si>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</si>
  <si>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Plan de Mejora</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</si>
  <si>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</si>
  <si>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Fortalecida la calidad de la atención en salud como resultado del seguimiento a los aspectos técnicos y no técnicos de la atención, que disminuya el riesgo de la seguridad del paciente y de los resultados esperados de salud</t>
  </si>
  <si>
    <t>1.2.2.2.01</t>
  </si>
  <si>
    <t>1.2.2.4.01</t>
  </si>
  <si>
    <t>Implementación de los procesos de bioseguridad hospitalaria</t>
  </si>
  <si>
    <t>1.2.2.4.02</t>
  </si>
  <si>
    <t>Elaboración de los planes de mejora a partir de los resultados de evaluación de procesos de bioseguridad hospitalaria</t>
  </si>
  <si>
    <t>Notificación oportuna de las enfermedades bajo vigilancia epidemiológica</t>
  </si>
  <si>
    <t>1.2.2.5.02</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</si>
  <si>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</si>
  <si>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2.2.2.1.02</t>
  </si>
  <si>
    <t>Incrementada las competencias y resolutividad de los colaboradores, de acuerdo a la complejidad de sus funciones, las necesidades de salud de la población y los compromisos del sector</t>
  </si>
  <si>
    <t>3.2.1.1.01</t>
  </si>
  <si>
    <t>3.2.1.1.02</t>
  </si>
  <si>
    <t>3.2.1.1.03</t>
  </si>
  <si>
    <t>3.2.1.2.01</t>
  </si>
  <si>
    <t>3.2.1.2.02</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</si>
  <si>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</si>
  <si>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4.1.1.2.02</t>
  </si>
  <si>
    <t>4.1.1.4.01</t>
  </si>
  <si>
    <t>4.1.1.5.01</t>
  </si>
  <si>
    <t>Las regionales o centros que presentaron plan en el 2022, debe realizar la encuesta en el 2023, las que hicieron la encuesta en el 2022, deben presentar plan en el 2023</t>
  </si>
  <si>
    <t>Implementación del Proceso de Auditoría Médica</t>
  </si>
  <si>
    <t>Elaboración de reporte y seguimiento de incidentes laborales.</t>
  </si>
  <si>
    <t>4.1.1.6.01</t>
  </si>
  <si>
    <t>4.1.1.10.01</t>
  </si>
  <si>
    <t xml:space="preserve">Actualización de portales web  </t>
  </si>
  <si>
    <t>4.1.1.10.02</t>
  </si>
  <si>
    <t xml:space="preserve">Soportes incidencias tecnológicas atendidas </t>
  </si>
  <si>
    <t>4.1.1.10.03</t>
  </si>
  <si>
    <t xml:space="preserve">Inventario de activos tecnológicos </t>
  </si>
  <si>
    <t>Infraestructura y Hosteleria</t>
  </si>
  <si>
    <t>Solo aplica para hospitales de autogestión y los SRSM, SRS5 y SRS 8</t>
  </si>
  <si>
    <t>4.1.1.14.01</t>
  </si>
  <si>
    <t>Consolidación y validación de la plantilla SNCC F053 para el Plan Anual de Compras y Contrataciones</t>
  </si>
  <si>
    <t>Resolución aprobatoria</t>
  </si>
  <si>
    <t>Elaboración/actualización de autodiagnóstico CAF</t>
  </si>
  <si>
    <t>Elaboración de plan de mejora CAF</t>
  </si>
  <si>
    <t>Informe de implementación plan de mejora (ejecución &gt;85%)</t>
  </si>
  <si>
    <t>Elaboración del informe de autodiagnóstico y entrega de  sistema afinado de puntuación CAF</t>
  </si>
  <si>
    <t>Informe de autodiagnóstico incluyendo sistema de puntuación completado</t>
  </si>
  <si>
    <t>EDI</t>
  </si>
  <si>
    <t>Ejecución de las sesiones del Comité de Calidad del CEAS</t>
  </si>
  <si>
    <t>OAI</t>
  </si>
  <si>
    <t>Formulario</t>
  </si>
  <si>
    <t>Mejorada la sostenibilidad financiera de la Red SNS mediante el control de gastos, saneamiento de las deudas e incremento de las distintas fuentes de financiamiento con el fin de garantizar la prestación de servicios en salud con oportunidad y eficiencia</t>
  </si>
  <si>
    <t>4.1.2.1.01</t>
  </si>
  <si>
    <t>4.1.2.2.01</t>
  </si>
  <si>
    <t>Análisis del comportamiento de las objeciones médicas y administrativas</t>
  </si>
  <si>
    <t>4.1.2.2.02</t>
  </si>
  <si>
    <t>4.1.2.2.03</t>
  </si>
  <si>
    <t>4.1.2.3.01</t>
  </si>
  <si>
    <t>Financiera</t>
  </si>
  <si>
    <t>4.1.2.3.02</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</si>
  <si>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</si>
  <si>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4.1.3.2.01</t>
  </si>
  <si>
    <t>4.1.3.3.01</t>
  </si>
  <si>
    <t>5114 - Medicamentos para el sistema nervioso central</t>
  </si>
  <si>
    <t>ACEITE DE RICINO FCO/60CC</t>
  </si>
  <si>
    <t>UNIDAD</t>
  </si>
  <si>
    <t>5115 - Medicamentos para el sistema nervioso central</t>
  </si>
  <si>
    <t>ACETAMINOFEN 500MG</t>
  </si>
  <si>
    <t>5116 - Medicamentos para el sistema nervioso central</t>
  </si>
  <si>
    <t xml:space="preserve">ACETAMINOFEN 10MG/ML VIAL </t>
  </si>
  <si>
    <t>5117 - Medicamentos para el sistema nervioso central</t>
  </si>
  <si>
    <t>ACETILCISTEINA 300 mg, Amp.</t>
  </si>
  <si>
    <t>5119 - Medicamentos para el sistema nervioso central</t>
  </si>
  <si>
    <t xml:space="preserve">ACIDO URSODESOXICOLICO ( USACOR) </t>
  </si>
  <si>
    <t>5120 - Medicamentos para el sistema nervioso central</t>
  </si>
  <si>
    <t>ACIDO ACETIL SALICILICO 81 MG</t>
  </si>
  <si>
    <t>5121 - Medicamentos para el sistema nervioso central</t>
  </si>
  <si>
    <t>ACIDO FOLICO TABLETA</t>
  </si>
  <si>
    <t>5122 - Medicamentos para el sistema nervioso central</t>
  </si>
  <si>
    <t xml:space="preserve">ALCOHOL ISOPROPILICO 70% GALON.  </t>
  </si>
  <si>
    <t>5124 - Medicamentos para el sistema nervioso central</t>
  </si>
  <si>
    <t>ALCOHOL ISOPROPILICO 70% LITRO</t>
  </si>
  <si>
    <t>5125 - Medicamentos para el sistema nervioso central</t>
  </si>
  <si>
    <t>ALGODÓN ABSORBENTE ROLLO</t>
  </si>
  <si>
    <t>5126 - Medicamentos para el sistema nervioso central</t>
  </si>
  <si>
    <t>ALUCAL SOBRE GRANULADO</t>
  </si>
  <si>
    <t>5128 - Medicamentos para el sistema nervioso central</t>
  </si>
  <si>
    <t>ADRENALINA  0.001mg/ml AMP</t>
  </si>
  <si>
    <t>5129 - Medicamentos para el sistema nervioso central</t>
  </si>
  <si>
    <t>AGUA ESTERIL 10cc AMP</t>
  </si>
  <si>
    <t>5131 - Medicamentos para el sistema nervioso central</t>
  </si>
  <si>
    <t>AGUJA DE BIOPSIA C/MANGO 18X20cm</t>
  </si>
  <si>
    <t>5132 - Medicamentos para el sistema nervioso central</t>
  </si>
  <si>
    <t xml:space="preserve">AGUJA HIPODERMICA UND 18 X 1  1/2 . </t>
  </si>
  <si>
    <t>5134 - Medicamentos para el sistema nervioso central</t>
  </si>
  <si>
    <t xml:space="preserve">AGUA OXIGENADA 3% GALON    </t>
  </si>
  <si>
    <t>5135 - Medicamentos para el sistema nervioso central</t>
  </si>
  <si>
    <t xml:space="preserve">ALBUMINA HUM 20% /50ML .FCO </t>
  </si>
  <si>
    <t>5137 - Medicamentos para el sistema nervioso central</t>
  </si>
  <si>
    <t xml:space="preserve">AMINOFILINA 250mg/10ml AMP  </t>
  </si>
  <si>
    <t>5138 - Medicamentos para el sistema nervioso central</t>
  </si>
  <si>
    <t>AMLODIPINA 5mg COMP</t>
  </si>
  <si>
    <t>5139 - Medicamentos para el sistema nervioso central</t>
  </si>
  <si>
    <t xml:space="preserve">AMLODIPINA 10MG TABLETA </t>
  </si>
  <si>
    <t>5140 - Medicamentos para el sistema nervioso central</t>
  </si>
  <si>
    <t xml:space="preserve">DEXAMETAZONA 4MG/5ML AMP. </t>
  </si>
  <si>
    <t>5142 - Medicamentos para el sistema nervioso central</t>
  </si>
  <si>
    <t>AMPICILINA 1 G FCO/VIAL</t>
  </si>
  <si>
    <t>5143 - Medicamentos para el sistema nervioso central</t>
  </si>
  <si>
    <t>AZITROMICINA 500 mg</t>
  </si>
  <si>
    <t>5144 - Medicamentos para el sistema nervioso central</t>
  </si>
  <si>
    <t>ATENOLOL 100mg COMP</t>
  </si>
  <si>
    <t>5145 - Medicamentos para el sistema nervioso central</t>
  </si>
  <si>
    <t>ATROPINA SULFATO 1mg/1ml AMP</t>
  </si>
  <si>
    <t>5146 - Medicamentos para el sistema nervioso central</t>
  </si>
  <si>
    <t>BETAHISTINA 6MG TAB.</t>
  </si>
  <si>
    <t>5147 - Medicamentos para el sistema nervioso central</t>
  </si>
  <si>
    <t xml:space="preserve">BAJANTE DE SUERO AD. UND </t>
  </si>
  <si>
    <t>5149 - Medicamentos para el sistema nervioso central</t>
  </si>
  <si>
    <t>BAJANTE CON FILTRO VENTILADO BAXTER(PACLITAXEL)</t>
  </si>
  <si>
    <t>5150 - Medicamentos para el sistema nervioso central</t>
  </si>
  <si>
    <t>BAJANTE BAXTER CONTINUO- FLO</t>
  </si>
  <si>
    <t>5151 - Medicamentos para el sistema nervioso central</t>
  </si>
  <si>
    <t xml:space="preserve">BAJANTE DE SANGRE  </t>
  </si>
  <si>
    <t>5152 - Medicamentos para el sistema nervioso central</t>
  </si>
  <si>
    <t xml:space="preserve">BAJANTE DE SANGRE BAXTER </t>
  </si>
  <si>
    <t>5154 - Medicamentos para el sistema nervioso central</t>
  </si>
  <si>
    <t>BAJANTE DOSIFICADOR SOL. PED UND.(MICROGOTERO)</t>
  </si>
  <si>
    <t>5155 - Medicamentos para el sistema nervioso central</t>
  </si>
  <si>
    <t xml:space="preserve">BAJA LENGUA DE MADERA </t>
  </si>
  <si>
    <t>5156 - Medicamentos para el sistema nervioso central</t>
  </si>
  <si>
    <t>BATA ESTERIL DESECHABLE CON  MANGA UND</t>
  </si>
  <si>
    <t>5158 - Medicamentos para el sistema nervioso central</t>
  </si>
  <si>
    <t xml:space="preserve">BATAS PARA PACIENTES MANGA CORTA </t>
  </si>
  <si>
    <t>5159 - Medicamentos para el sistema nervioso central</t>
  </si>
  <si>
    <t>BICARBONATO SODICO 10%  AMP</t>
  </si>
  <si>
    <t>5160 - Medicamentos para el sistema nervioso central</t>
  </si>
  <si>
    <t>BISOPROLOL 5 MG COMP</t>
  </si>
  <si>
    <t>5161 - Medicamentos para el sistema nervioso central</t>
  </si>
  <si>
    <t>BICARBONATO SODICO SOBRE</t>
  </si>
  <si>
    <t>5162 - Medicamentos para el sistema nervioso central</t>
  </si>
  <si>
    <t>BOLSA DE ALIMENTACION ENTERAL 500mL. UND</t>
  </si>
  <si>
    <t>5163 - Medicamentos para el sistema nervioso central</t>
  </si>
  <si>
    <t>BOLSA DE ALIMENTACION ENTERAL 1200ml UND</t>
  </si>
  <si>
    <t>5164 - Medicamentos para el sistema nervioso central</t>
  </si>
  <si>
    <t>BISTURI #11 HOJA UND.</t>
  </si>
  <si>
    <t>5165 - Medicamentos para el sistema nervioso central</t>
  </si>
  <si>
    <t>BISTURI #22 HOJA UND.</t>
  </si>
  <si>
    <t>5166 - Medicamentos para el sistema nervioso central</t>
  </si>
  <si>
    <t>BOMBA ENEMA DE BARIO ( PERA INSUFRADORA)</t>
  </si>
  <si>
    <t>5167 - Medicamentos para el sistema nervioso central</t>
  </si>
  <si>
    <t>BOQUILLA DE ADULTO UND.</t>
  </si>
  <si>
    <t>5168 - Medicamentos para el sistema nervioso central</t>
  </si>
  <si>
    <t>BUDESONIDE 0.75mg AMP</t>
  </si>
  <si>
    <t>5169 - Medicamentos para el sistema nervioso central</t>
  </si>
  <si>
    <t xml:space="preserve">CANULA YANKAUER </t>
  </si>
  <si>
    <t>5170 - Medicamentos para el sistema nervioso central</t>
  </si>
  <si>
    <t xml:space="preserve">CANULA DE OXIGENO NASAL </t>
  </si>
  <si>
    <t>5171 - Medicamentos para el sistema nervioso central</t>
  </si>
  <si>
    <t>CANULA NASAL OXIGENO PDE. UND</t>
  </si>
  <si>
    <t>5172 - Medicamentos para el sistema nervioso central</t>
  </si>
  <si>
    <t>CANULA NASAL OXIGENO AD. UND</t>
  </si>
  <si>
    <t>5173 - Medicamentos para el sistema nervioso central</t>
  </si>
  <si>
    <t>CANULA DE MAYO NO. 80MM 8cm</t>
  </si>
  <si>
    <t>5174 - Medicamentos para el sistema nervioso central</t>
  </si>
  <si>
    <t>CANULA DE SUCCION #8</t>
  </si>
  <si>
    <t>5175 - Medicamentos para el sistema nervioso central</t>
  </si>
  <si>
    <t>CATETER # 14 UND</t>
  </si>
  <si>
    <t>5176 - Medicamentos para el sistema nervioso central</t>
  </si>
  <si>
    <t>CATETER #16 UND</t>
  </si>
  <si>
    <t>5177 - Medicamentos para el sistema nervioso central</t>
  </si>
  <si>
    <t xml:space="preserve">CATETER #18 UND   </t>
  </si>
  <si>
    <t>5178 - Medicamentos para el sistema nervioso central</t>
  </si>
  <si>
    <t xml:space="preserve">CATETER #20 UND   </t>
  </si>
  <si>
    <t>5180 - Medicamentos para el sistema nervioso central</t>
  </si>
  <si>
    <t xml:space="preserve">CATETER #22 UND  </t>
  </si>
  <si>
    <t>5182 - Medicamentos para el sistema nervioso central</t>
  </si>
  <si>
    <t>CATETER #24 UND</t>
  </si>
  <si>
    <t>5183 - Medicamentos para el sistema nervioso central</t>
  </si>
  <si>
    <t xml:space="preserve">CATETER BAXTER TIPO Y </t>
  </si>
  <si>
    <t>5184 - Medicamentos para el sistema nervioso central</t>
  </si>
  <si>
    <t>CATETER VENOSO CENTRAL 2 VIAS 7Fr. X 8" (20cm)</t>
  </si>
  <si>
    <t>5185 - Medicamentos para el sistema nervioso central</t>
  </si>
  <si>
    <t>CATETER  HEMODIALISIS</t>
  </si>
  <si>
    <t>5186 - Medicamentos para el sistema nervioso central</t>
  </si>
  <si>
    <t>CAPTOPRIL 50MG COMP</t>
  </si>
  <si>
    <t>5187 - Medicamentos para el sistema nervioso central</t>
  </si>
  <si>
    <t>CANULA DE MAYO 40mm 4cm</t>
  </si>
  <si>
    <t>5188 - Medicamentos para el sistema nervioso central</t>
  </si>
  <si>
    <t xml:space="preserve">CANULA DE MAYO 60mm 6cm </t>
  </si>
  <si>
    <t>5189 - Medicamentos para el sistema nervioso central</t>
  </si>
  <si>
    <t>CURITAS  UND</t>
  </si>
  <si>
    <t>5190 - Medicamentos para el sistema nervioso central</t>
  </si>
  <si>
    <t xml:space="preserve">CATAPRESAN 0.100MG </t>
  </si>
  <si>
    <t>5191 - Medicamentos para el sistema nervioso central</t>
  </si>
  <si>
    <t>CEFOTAXIMA  SODICA  IG FCO/VIAL</t>
  </si>
  <si>
    <t>5192 - Medicamentos para el sistema nervioso central</t>
  </si>
  <si>
    <t xml:space="preserve">CEFTRIAZONA  1G FCO/VIAL   </t>
  </si>
  <si>
    <t>5194 - Medicamentos para el sistema nervioso central</t>
  </si>
  <si>
    <t>CEFEPIME 1 G FCO/VIAL</t>
  </si>
  <si>
    <t>5195 - Medicamentos para el sistema nervioso central</t>
  </si>
  <si>
    <t>CIDEX GLUTERALDEHIDO 2.0% GALON</t>
  </si>
  <si>
    <t>5197 - Medicamentos para el sistema nervioso central</t>
  </si>
  <si>
    <t>CIPROFIBRATO 100mg COMP</t>
  </si>
  <si>
    <t>5198 - Medicamentos para el sistema nervioso central</t>
  </si>
  <si>
    <t>CITRA-FLEET SOBRE</t>
  </si>
  <si>
    <t>5199 - Medicamentos para el sistema nervioso central</t>
  </si>
  <si>
    <t>CITRATO DE CALCIO 400mg + VIT D3</t>
  </si>
  <si>
    <t>5200 - Medicamentos para el sistema nervioso central</t>
  </si>
  <si>
    <t>CITRATO FERRICO ( FERROCYTE)</t>
  </si>
  <si>
    <t>5201 - Medicamentos para el sistema nervioso central</t>
  </si>
  <si>
    <t>CIPROFLOXACINA 200 mg / 100 ml INF.</t>
  </si>
  <si>
    <t>5202 - Medicamentos para el sistema nervioso central</t>
  </si>
  <si>
    <t>CIRCUITO P/ VENTILADOR</t>
  </si>
  <si>
    <t>5203 - Medicamentos para el sistema nervioso central</t>
  </si>
  <si>
    <t>CLINDAMICINA 600mg / 4ml AMP</t>
  </si>
  <si>
    <t>5204 - Medicamentos para el sistema nervioso central</t>
  </si>
  <si>
    <t>CLORURO POTASICO    20mEq  AMP</t>
  </si>
  <si>
    <t>5205 - Medicamentos para el sistema nervioso central</t>
  </si>
  <si>
    <t>COLECTOR ORINA AD. UND</t>
  </si>
  <si>
    <t>5206 - Medicamentos para el sistema nervioso central</t>
  </si>
  <si>
    <t>COLECTOR ORINA PED. UND</t>
  </si>
  <si>
    <t>5207 - Medicamentos para el sistema nervioso central</t>
  </si>
  <si>
    <t>COLESTIRAMINA 4.0G  FCO</t>
  </si>
  <si>
    <t>5208 - Medicamentos para el sistema nervioso central</t>
  </si>
  <si>
    <t>COMPLEJO  B 10ml  FCO/VIAL</t>
  </si>
  <si>
    <t>5209 - Medicamentos para el sistema nervioso central</t>
  </si>
  <si>
    <t>COMPLEJO  B TAB.</t>
  </si>
  <si>
    <t>5210 - Medicamentos para el sistema nervioso central</t>
  </si>
  <si>
    <t xml:space="preserve">CLOPIDROGEL 75 MG </t>
  </si>
  <si>
    <t>5211 - Medicamentos para el sistema nervioso central</t>
  </si>
  <si>
    <t>5212 - Medicamentos para el sistema nervioso central</t>
  </si>
  <si>
    <t>DEXTROSA 50%  AMP</t>
  </si>
  <si>
    <t>5213 - Medicamentos para el sistema nervioso central</t>
  </si>
  <si>
    <t xml:space="preserve">DIAZEPAN 10mg/2ML AMP </t>
  </si>
  <si>
    <t>5214 - Medicamentos para el sistema nervioso central</t>
  </si>
  <si>
    <t xml:space="preserve">DIAZEPAN 5mg/ML AMP2ML </t>
  </si>
  <si>
    <t>5215 - Medicamentos para el sistema nervioso central</t>
  </si>
  <si>
    <t>DICLOXACILINA 500MG CAPSULAS</t>
  </si>
  <si>
    <t>5216 - Medicamentos para el sistema nervioso central</t>
  </si>
  <si>
    <t xml:space="preserve">DIFENHIDRAMINA  10mg/ml AMP </t>
  </si>
  <si>
    <t>5219 - Medicamentos para el sistema nervioso central</t>
  </si>
  <si>
    <t>SIMETICONA  200MG/5ML  JARABE (GASTOP)</t>
  </si>
  <si>
    <t>5220 - Medicamentos para el sistema nervioso central</t>
  </si>
  <si>
    <t>DIPIRONA 1g/ml  AMP</t>
  </si>
  <si>
    <t>5221 - Medicamentos para el sistema nervioso central</t>
  </si>
  <si>
    <t>DOBUTAMINA 250MG/20ML FCO/VIAL</t>
  </si>
  <si>
    <t>5222 - Medicamentos para el sistema nervioso central</t>
  </si>
  <si>
    <t xml:space="preserve">DOPAMINA  200mg/5cc AMP </t>
  </si>
  <si>
    <t>5223 - Medicamentos para el sistema nervioso central</t>
  </si>
  <si>
    <t>DIGOXINA 0.25 AMP</t>
  </si>
  <si>
    <t>5224 - Medicamentos para el sistema nervioso central</t>
  </si>
  <si>
    <t>ELECTRODO ECG ADULTO UND.</t>
  </si>
  <si>
    <t>5225 - Medicamentos para el sistema nervioso central</t>
  </si>
  <si>
    <t>ENALAPRIL 20MG COMP</t>
  </si>
  <si>
    <t>5226 - Medicamentos para el sistema nervioso central</t>
  </si>
  <si>
    <t>ENEMAS DESECHABLES UND</t>
  </si>
  <si>
    <t>5227 - Medicamentos para el sistema nervioso central</t>
  </si>
  <si>
    <t>ENEMA DE BARIO</t>
  </si>
  <si>
    <t>5229 - Medicamentos para el sistema nervioso central</t>
  </si>
  <si>
    <t>ENOXAPARINA 60 mg</t>
  </si>
  <si>
    <t>5230 - Medicamentos para el sistema nervioso central</t>
  </si>
  <si>
    <t>ENOXAPARINA 20 MG/ 0.4ML</t>
  </si>
  <si>
    <t>5231 - Medicamentos para el sistema nervioso central</t>
  </si>
  <si>
    <t>EFEDRINA SULFATO 60 MG AMP</t>
  </si>
  <si>
    <t>5232 - Medicamentos para el sistema nervioso central</t>
  </si>
  <si>
    <t>ESPARADRAPO Z - O ROLLO</t>
  </si>
  <si>
    <t>5233 - Medicamentos para el sistema nervioso central</t>
  </si>
  <si>
    <t xml:space="preserve">ESPAVEN ENZIMATICO GRAGEAS </t>
  </si>
  <si>
    <t>5234 - Medicamentos para el sistema nervioso central</t>
  </si>
  <si>
    <t>ESOMEPRAZOL 40MG VIAL</t>
  </si>
  <si>
    <t>5235 - Medicamentos para el sistema nervioso central</t>
  </si>
  <si>
    <t>ERITROPOYETINA HUMANA 4000 U.I.</t>
  </si>
  <si>
    <t>5236 - Medicamentos para el sistema nervioso central</t>
  </si>
  <si>
    <t>ETAMSILATO (DICYNONE)</t>
  </si>
  <si>
    <t>5237 - Medicamentos para el sistema nervioso central</t>
  </si>
  <si>
    <t>ESPIRONOLACTONA 100mg COMP</t>
  </si>
  <si>
    <t>5238 - Medicamentos para el sistema nervioso central</t>
  </si>
  <si>
    <t>FENTANIL 50 MCG/ML  / 2mL AMP</t>
  </si>
  <si>
    <t>5239 - Medicamentos para el sistema nervioso central</t>
  </si>
  <si>
    <t>FENTANIL 50 MCG/ML  /10ML  AMP</t>
  </si>
  <si>
    <t>5240 - Medicamentos para el sistema nervioso central</t>
  </si>
  <si>
    <t xml:space="preserve">FENITOINA SODICA 50 mg / 5 ml </t>
  </si>
  <si>
    <t>5242 - Medicamentos para el sistema nervioso central</t>
  </si>
  <si>
    <t>FITOMENADIONA 10mg/ML  VITAMINA K AMP</t>
  </si>
  <si>
    <t>5244 - Medicamentos para el sistema nervioso central</t>
  </si>
  <si>
    <t>FLUMAZENILO 0.5MG/5ML (LANEXATE) AMP</t>
  </si>
  <si>
    <t>5245 - Medicamentos para el sistema nervioso central</t>
  </si>
  <si>
    <t>FOSFATO  SODICO 7g ENEMA FLEET AD.</t>
  </si>
  <si>
    <t>5246 - Medicamentos para el sistema nervioso central</t>
  </si>
  <si>
    <t>FOSFATO MONOBASICO DE POTASIO AMP</t>
  </si>
  <si>
    <t>5247 - Medicamentos para el sistema nervioso central</t>
  </si>
  <si>
    <t>FOSFATO SODICO 2.7 g. FHOSPHO SODA REGULAR SOL</t>
  </si>
  <si>
    <t>5248 - Medicamentos para el sistema nervioso central</t>
  </si>
  <si>
    <t>FOSFATO SODICO 3.5 g ENEMA FLEET PED. SOL</t>
  </si>
  <si>
    <t>5250 - Medicamentos para el sistema nervioso central</t>
  </si>
  <si>
    <t>FUROSEMIDA 10mg /ML  AMP</t>
  </si>
  <si>
    <t>5251 - Medicamentos para el sistema nervioso central</t>
  </si>
  <si>
    <t>FUROSEMIDA 40mg TAB.</t>
  </si>
  <si>
    <t>5252 - Medicamentos para el sistema nervioso central</t>
  </si>
  <si>
    <t xml:space="preserve">FLUCONAZOL 200 mg / 100 ml  FCO / VIAL </t>
  </si>
  <si>
    <t>5253 - Medicamentos para el sistema nervioso central</t>
  </si>
  <si>
    <t>5254 - Medicamentos para el sistema nervioso central</t>
  </si>
  <si>
    <t>GAS GRANULADO E-Z ( metilcarbamoiloxi) ( tioacetimidato ) .</t>
  </si>
  <si>
    <t>5255 - Medicamentos para el sistema nervioso central</t>
  </si>
  <si>
    <t>GAZA 36X100yds ROLLO</t>
  </si>
  <si>
    <t>5257 - Medicamentos para el sistema nervioso central</t>
  </si>
  <si>
    <t>GEL / GELATINA PARA SONOGRAFIA</t>
  </si>
  <si>
    <t>5258 - Medicamentos para el sistema nervioso central</t>
  </si>
  <si>
    <t>GLUCONATO DE CALCIO 10% AMP</t>
  </si>
  <si>
    <t>5259 - Medicamentos para el sistema nervioso central</t>
  </si>
  <si>
    <t>GORRO DE ENFERMERA UND.(compras)</t>
  </si>
  <si>
    <t>5260 - Medicamentos para el sistema nervioso central</t>
  </si>
  <si>
    <t>GORRO CIRUJANO UND.</t>
  </si>
  <si>
    <t>5261 - Medicamentos para el sistema nervioso central</t>
  </si>
  <si>
    <t>GUANTES ESTERIL #7 1/2 PARES.</t>
  </si>
  <si>
    <t>5262 - Medicamentos para el sistema nervioso central</t>
  </si>
  <si>
    <t>GUANTES ESTERIL #8 PARES.</t>
  </si>
  <si>
    <t>5263 - Medicamentos para el sistema nervioso central</t>
  </si>
  <si>
    <t xml:space="preserve">GUANTES NO ESTERIL ( M - L ) CJAS/50 PARES. </t>
  </si>
  <si>
    <t>5265 - Medicamentos para el sistema nervioso central</t>
  </si>
  <si>
    <t>GUANTES NO ESTERIL SIN POLVO /antialergico</t>
  </si>
  <si>
    <t>5266 - Medicamentos para el sistema nervioso central</t>
  </si>
  <si>
    <t xml:space="preserve">GUANTE NO ESTERIL SMALL </t>
  </si>
  <si>
    <t>5267 - Medicamentos para el sistema nervioso central</t>
  </si>
  <si>
    <t xml:space="preserve"> GLUCOMETRO NIPRO PREMIER</t>
  </si>
  <si>
    <t>5270 - Medicamentos para el sistema nervioso central</t>
  </si>
  <si>
    <t>TIRILLA NIPRO PREMIER</t>
  </si>
  <si>
    <t>5271 - Medicamentos para el sistema nervioso central</t>
  </si>
  <si>
    <t>HEPARINA SODICA 5.0 U.I /5ml FCO/VIAL</t>
  </si>
  <si>
    <t>5272 - Medicamentos para el sistema nervioso central</t>
  </si>
  <si>
    <t xml:space="preserve">HIDROCORTISONA  100mg/2ML FCO/VIAL </t>
  </si>
  <si>
    <t>5273 - Medicamentos para el sistema nervioso central</t>
  </si>
  <si>
    <t>HIDROCORTISONA  100mg/2ML FCO/VIAL</t>
  </si>
  <si>
    <t>5274 - Medicamentos para el sistema nervioso central</t>
  </si>
  <si>
    <t>HIERRO SACAROSA 100 mg / 5 mL AMP</t>
  </si>
  <si>
    <t>5275 - Medicamentos para el sistema nervioso central</t>
  </si>
  <si>
    <t>HILO SEDA 2-0</t>
  </si>
  <si>
    <t>5276 - Medicamentos para el sistema nervioso central</t>
  </si>
  <si>
    <t>HILO NAYLON 3-0 UND</t>
  </si>
  <si>
    <t>5277 - Medicamentos para el sistema nervioso central</t>
  </si>
  <si>
    <t>HUMIFICADOR DE OXIGENO UND.</t>
  </si>
  <si>
    <t>5278 - Medicamentos para el sistema nervioso central</t>
  </si>
  <si>
    <t>HEPA-MERZ</t>
  </si>
  <si>
    <t>5279 - Medicamentos para el sistema nervioso central</t>
  </si>
  <si>
    <t>HYAMINOL. FCO/SOL.</t>
  </si>
  <si>
    <t>5280 - Medicamentos para el sistema nervioso central</t>
  </si>
  <si>
    <t>IMMUNE GLOBULINA HUMANA HEPATITIS B.</t>
  </si>
  <si>
    <t>5281 - Medicamentos para el sistema nervioso central</t>
  </si>
  <si>
    <t>IMIPENEN 500 mg + CILASTATINA 500 mg Fco / Vial</t>
  </si>
  <si>
    <t>5282 - Medicamentos para el sistema nervioso central</t>
  </si>
  <si>
    <t>INSULINA INTERMEDIA NPH 100 U.I /ML UND</t>
  </si>
  <si>
    <t>5283 - Medicamentos para el sistema nervioso central</t>
  </si>
  <si>
    <t>INSULINA REGULAR (CRISTALINA ) 100 U.I/ml  UND</t>
  </si>
  <si>
    <t>5284 - Medicamentos para el sistema nervioso central</t>
  </si>
  <si>
    <t>ION -K. POTASIO CLORURO,10MG/15ML. FCO/JBE</t>
  </si>
  <si>
    <t>5285 - Medicamentos para el sistema nervioso central</t>
  </si>
  <si>
    <t xml:space="preserve">IOHEXOL 350MG/100ML  FCO. </t>
  </si>
  <si>
    <t>5286 - Medicamentos para el sistema nervioso central</t>
  </si>
  <si>
    <t>IPATROPIO BROMURO SOL 0.5mg / 2mL</t>
  </si>
  <si>
    <t>5288 - Medicamentos para el sistema nervioso central</t>
  </si>
  <si>
    <t>IOPAMIDOL (MEDIO DE CONTRASTE)</t>
  </si>
  <si>
    <t>5290 - Medicamentos para el sistema nervioso central</t>
  </si>
  <si>
    <t>IVERMECTINA 6MG TABLETA</t>
  </si>
  <si>
    <t>5291 - Medicamentos para el sistema nervioso central</t>
  </si>
  <si>
    <t>JERINGUILLA  3cc 21X1 1/2 UND</t>
  </si>
  <si>
    <t>5292 - Medicamentos para el sistema nervioso central</t>
  </si>
  <si>
    <t>JERINGUILLA 20cc  21X1 1/2  UND</t>
  </si>
  <si>
    <t>5294 - Medicamentos para el sistema nervioso central</t>
  </si>
  <si>
    <t>JERINGUILLA 5cc 21/1 1/2 UND.</t>
  </si>
  <si>
    <t>5295 - Medicamentos para el sistema nervioso central</t>
  </si>
  <si>
    <t>JERINGUILLA 10cc UND.</t>
  </si>
  <si>
    <t>5296 - Medicamentos para el sistema nervioso central</t>
  </si>
  <si>
    <t>JERINGUILLA 50cc UND.</t>
  </si>
  <si>
    <t>5297 - Medicamentos para el sistema nervioso central</t>
  </si>
  <si>
    <t>JERINGUILLA 50cc CON PUNTA CATETER</t>
  </si>
  <si>
    <t>5298 - Medicamentos para el sistema nervioso central</t>
  </si>
  <si>
    <t>JERINGUILLA DE BULBO 50cc UND</t>
  </si>
  <si>
    <t>5299 - Medicamentos para el sistema nervioso central</t>
  </si>
  <si>
    <t>JERINGUILLA INSULINA 27X1 1/2 UND.</t>
  </si>
  <si>
    <t>5300 - Medicamentos para el sistema nervioso central</t>
  </si>
  <si>
    <t xml:space="preserve">KETAMINA 500MG/ 10cc FCO </t>
  </si>
  <si>
    <t>5301 - Medicamentos para el sistema nervioso central</t>
  </si>
  <si>
    <t>KIT LIGADURA VARICE ESOFAGICA</t>
  </si>
  <si>
    <t>5303 - Medicamentos para el sistema nervioso central</t>
  </si>
  <si>
    <t xml:space="preserve">KIT ATENCIÓN AL USUARIO </t>
  </si>
  <si>
    <t>5304 - Medicamentos para el sistema nervioso central</t>
  </si>
  <si>
    <t>LACTULOSA  240 ml  SIRUP</t>
  </si>
  <si>
    <t>5305 - Medicamentos para el sistema nervioso central</t>
  </si>
  <si>
    <t xml:space="preserve">LANCETA </t>
  </si>
  <si>
    <t>5306 - Medicamentos para el sistema nervioso central</t>
  </si>
  <si>
    <t>LEVOFLOXACINA 500mg / 100mL</t>
  </si>
  <si>
    <t>5307 - Medicamentos para el sistema nervioso central</t>
  </si>
  <si>
    <r>
      <t xml:space="preserve">LEVOSULPIRIDE 25 mg / 2 ml </t>
    </r>
    <r>
      <rPr>
        <sz val="12"/>
        <color indexed="8"/>
        <rFont val="Arial"/>
        <family val="2"/>
      </rPr>
      <t>(DISLEP)</t>
    </r>
    <r>
      <rPr>
        <b/>
        <sz val="12"/>
        <color indexed="8"/>
        <rFont val="Arial"/>
        <family val="2"/>
      </rPr>
      <t xml:space="preserve"> </t>
    </r>
    <r>
      <rPr>
        <sz val="12"/>
        <color indexed="8"/>
        <rFont val="Arial"/>
        <family val="2"/>
      </rPr>
      <t>Amp.</t>
    </r>
  </si>
  <si>
    <t>5308 - Medicamentos para el sistema nervioso central</t>
  </si>
  <si>
    <t>LIDOCAINA SPRAY 10% FCO.</t>
  </si>
  <si>
    <t>5309 - Medicamentos para el sistema nervioso central</t>
  </si>
  <si>
    <t xml:space="preserve">LIDOCAINA 2%  S/ ADRENALINA 50ml FCO IV </t>
  </si>
  <si>
    <t>5310 - Medicamentos para el sistema nervioso central</t>
  </si>
  <si>
    <t xml:space="preserve">LINEA DE SUCCION 3000 CC </t>
  </si>
  <si>
    <t>5311 - Medicamentos para el sistema nervioso central</t>
  </si>
  <si>
    <t>LISINOPRIL 20 MG COMP</t>
  </si>
  <si>
    <t>5312 - Medicamentos para el sistema nervioso central</t>
  </si>
  <si>
    <t xml:space="preserve">LISINOPRIL 10mg COMP </t>
  </si>
  <si>
    <t>5313 - Medicamentos para el sistema nervioso central</t>
  </si>
  <si>
    <t>LOSARTAN 50 MG COMP</t>
  </si>
  <si>
    <t>5314 - Medicamentos para el sistema nervioso central</t>
  </si>
  <si>
    <t>LORATADINA 10MG TABLETA</t>
  </si>
  <si>
    <t>5315 - Medicamentos para el sistema nervioso central</t>
  </si>
  <si>
    <t>LOSARTAN 100mg</t>
  </si>
  <si>
    <t>5316 - Medicamentos para el sistema nervioso central</t>
  </si>
  <si>
    <t>LUBRICANTE ESTERIL TUBO.</t>
  </si>
  <si>
    <t>5317 - Medicamentos para el sistema nervioso central</t>
  </si>
  <si>
    <t>LLAVE DE TRES VIAS UND.</t>
  </si>
  <si>
    <t>5318 - Medicamentos para el sistema nervioso central</t>
  </si>
  <si>
    <t>MARIPOSITA #21 UND</t>
  </si>
  <si>
    <t>5319 - Medicamentos para el sistema nervioso central</t>
  </si>
  <si>
    <t>MARIPOSITA #23 UND</t>
  </si>
  <si>
    <t>5320 - Medicamentos para el sistema nervioso central</t>
  </si>
  <si>
    <t xml:space="preserve">MARIPOSITA #25 UND </t>
  </si>
  <si>
    <t>5321 - Medicamentos para el sistema nervioso central</t>
  </si>
  <si>
    <t>MASCARILLA OXIGENO CON RESERVORIO PED UND.</t>
  </si>
  <si>
    <t>5322 - Medicamentos para el sistema nervioso central</t>
  </si>
  <si>
    <t xml:space="preserve">MASCARILLA OXIGENO CON RESERVORIO AD UND. </t>
  </si>
  <si>
    <t>5323 - Medicamentos para el sistema nervioso central</t>
  </si>
  <si>
    <t xml:space="preserve">MASCARILLA OXIGENO PDE. UND.  </t>
  </si>
  <si>
    <t>5324 - Medicamentos para el sistema nervioso central</t>
  </si>
  <si>
    <t>MASCARILLA OXIGENO AD. UND.</t>
  </si>
  <si>
    <t>5325 - Medicamentos para el sistema nervioso central</t>
  </si>
  <si>
    <t xml:space="preserve">MASCARILLA QUIRURGICA </t>
  </si>
  <si>
    <t>5326 - Medicamentos para el sistema nervioso central</t>
  </si>
  <si>
    <t>MEDIZIME GALON.(JABON ENZIMATICO)</t>
  </si>
  <si>
    <t>5327 - Medicamentos para el sistema nervioso central</t>
  </si>
  <si>
    <t>MEROPENEM 1G FCO/VIAL.</t>
  </si>
  <si>
    <t>5328 - Medicamentos para el sistema nervioso central</t>
  </si>
  <si>
    <t>MESALAZINA 500 mg, Tab.</t>
  </si>
  <si>
    <t>5329 - Medicamentos para el sistema nervioso central</t>
  </si>
  <si>
    <t>METOCLOPRAMIDA 10mg /2ml AMP</t>
  </si>
  <si>
    <t>5330 - Medicamentos para el sistema nervioso central</t>
  </si>
  <si>
    <t>METILPREDNISOLONA 40mg / 1ml .</t>
  </si>
  <si>
    <t>5331 - Medicamentos para el sistema nervioso central</t>
  </si>
  <si>
    <t>METILPREDNISOLONA 80mg / 1ml .</t>
  </si>
  <si>
    <t>5332 - Medicamentos para el sistema nervioso central</t>
  </si>
  <si>
    <t>METRONIDAZOL  500mg/100cc  FCO</t>
  </si>
  <si>
    <t>5333 - Medicamentos para el sistema nervioso central</t>
  </si>
  <si>
    <t>MESALAZINA SUPOSITORIO</t>
  </si>
  <si>
    <t>5334 - Medicamentos para el sistema nervioso central</t>
  </si>
  <si>
    <t>MIDAZOLAN 15MG/3ML AMP.</t>
  </si>
  <si>
    <t>5336 - Medicamentos para el sistema nervioso central</t>
  </si>
  <si>
    <t>Mononitrato de Isosorbida</t>
  </si>
  <si>
    <t>5337 - Medicamentos para el sistema nervioso central</t>
  </si>
  <si>
    <t>MULTIFLORA SOBRE</t>
  </si>
  <si>
    <t>5338 - Medicamentos para el sistema nervioso central</t>
  </si>
  <si>
    <t>MULTIFLORA PASTILLA</t>
  </si>
  <si>
    <t>5339 - Medicamentos para el sistema nervioso central</t>
  </si>
  <si>
    <t>MEPERIDINA 50 MG/ML</t>
  </si>
  <si>
    <t>5340 - Medicamentos para el sistema nervioso central</t>
  </si>
  <si>
    <t>NALOXONA 0.4 mg/ 1 ml AMP</t>
  </si>
  <si>
    <t>5341 - Medicamentos para el sistema nervioso central</t>
  </si>
  <si>
    <t>NEBULIZADOR PEDIATRICO. UND.</t>
  </si>
  <si>
    <t>5342 - Medicamentos para el sistema nervioso central</t>
  </si>
  <si>
    <t>NEBULIZADOR AD. UND.</t>
  </si>
  <si>
    <t>5343 - Medicamentos para el sistema nervioso central</t>
  </si>
  <si>
    <t>NALBUFINA  10 mg  AMP</t>
  </si>
  <si>
    <t>5344 - Medicamentos para el sistema nervioso central</t>
  </si>
  <si>
    <t>NIFEDIPINA 20mg COMP</t>
  </si>
  <si>
    <t>5345 - Medicamentos para el sistema nervioso central</t>
  </si>
  <si>
    <t>NIFEDIPINA RETARD DE 30 MG</t>
  </si>
  <si>
    <t>5346 - Medicamentos para el sistema nervioso central</t>
  </si>
  <si>
    <t>NITROGLICERINA</t>
  </si>
  <si>
    <t>5347 - Medicamentos para el sistema nervioso central</t>
  </si>
  <si>
    <t>NISTATINA  100,000  U.I, SUSP</t>
  </si>
  <si>
    <t>5348 - Medicamentos para el sistema nervioso central</t>
  </si>
  <si>
    <t>NORADRENALINA 1MG/ML   4ML</t>
  </si>
  <si>
    <t>5349 - Medicamentos para el sistema nervioso central</t>
  </si>
  <si>
    <t>NOR-CREZINC 10 mg / 5 cc (ZINC ELEMENTAL) Fco</t>
  </si>
  <si>
    <t>5351 - Medicamentos para el sistema nervioso central</t>
  </si>
  <si>
    <t>OMEPRAZOL 40MG INF.</t>
  </si>
  <si>
    <t>5353 - Medicamentos para el sistema nervioso central</t>
  </si>
  <si>
    <t>ONDANSETRON 2MG</t>
  </si>
  <si>
    <t>5354 - Medicamentos para el sistema nervioso central</t>
  </si>
  <si>
    <t>PELICULAS PARA RAYOS X DRYSTAR 11X14</t>
  </si>
  <si>
    <t>CAJAS</t>
  </si>
  <si>
    <t>PELICULAS PARA RAYOS X DRYSTAR 14X17</t>
  </si>
  <si>
    <t>5357 - Medicamentos para el sistema nervioso central</t>
  </si>
  <si>
    <t xml:space="preserve">PAPEL SONY UPP-110S UND </t>
  </si>
  <si>
    <t>5358 - Medicamentos para el sistema nervioso central</t>
  </si>
  <si>
    <t xml:space="preserve">PAPEL IMPRESORA SONY UPC-21L </t>
  </si>
  <si>
    <t>5359 - Medicamentos para el sistema nervioso central</t>
  </si>
  <si>
    <t>PAPEL DE ELECTRO CARDIOGRAMA 1 CANAL 50mm X 30mm</t>
  </si>
  <si>
    <t>5360 - Medicamentos para el sistema nervioso central</t>
  </si>
  <si>
    <r>
      <t xml:space="preserve">PAPEL DE </t>
    </r>
    <r>
      <rPr>
        <sz val="12"/>
        <color indexed="8"/>
        <rFont val="Arial"/>
        <family val="2"/>
      </rPr>
      <t>ELECTROCARDIOGRAFIA CP-50</t>
    </r>
  </si>
  <si>
    <t>5362 - Medicamentos para el sistema nervioso central</t>
  </si>
  <si>
    <t>PARCHE ADHESIVO</t>
  </si>
  <si>
    <t>5363 - Medicamentos para el sistema nervioso central</t>
  </si>
  <si>
    <t>PANTOPRAZOL 40 mg / Fco.</t>
  </si>
  <si>
    <t>5364 - Medicamentos para el sistema nervioso central</t>
  </si>
  <si>
    <t>PENICILINA BEZATINICA 2.4  U I FCO/VIAL</t>
  </si>
  <si>
    <t>5365 - Medicamentos para el sistema nervioso central</t>
  </si>
  <si>
    <t>PENICILINA G. CRISTALINA 5.0 U I FCO/VIAL</t>
  </si>
  <si>
    <t>5366 - Medicamentos para el sistema nervioso central</t>
  </si>
  <si>
    <t>PIPERACILINA + TAZOBACTAN 4.5 g ( TAZOCIN )</t>
  </si>
  <si>
    <t>5368 - Medicamentos para el sistema nervioso central</t>
  </si>
  <si>
    <t>POLICRESULENO POMADA</t>
  </si>
  <si>
    <t>5369 - Medicamentos para el sistema nervioso central</t>
  </si>
  <si>
    <t>POLIDOCANOL 40mg/2mL AMP.</t>
  </si>
  <si>
    <t>5370 - Medicamentos para el sistema nervioso central</t>
  </si>
  <si>
    <t>PREDNISONA 5 MG  COMP</t>
  </si>
  <si>
    <t>5371 - Medicamentos para el sistema nervioso central</t>
  </si>
  <si>
    <t>PREDNISONA 50MG  COMP</t>
  </si>
  <si>
    <t>5372 - Medicamentos para el sistema nervioso central</t>
  </si>
  <si>
    <t>PROPINOX CLORH15 MG+CLONIXINATO DE LISINA 100 MG</t>
  </si>
  <si>
    <t>5373 - Medicamentos para el sistema nervioso central</t>
  </si>
  <si>
    <t>PROPINOX CLORHIDRATO 10 MG/ 1 mL, Amp</t>
  </si>
  <si>
    <t>5374 - Medicamentos para el sistema nervioso central</t>
  </si>
  <si>
    <t>PROPOFOL 200 MG AMP</t>
  </si>
  <si>
    <t>5383 - Medicamentos para el sistema nervioso central</t>
  </si>
  <si>
    <t>PROT.  + PROBIÓTICOS SOBRE 10 G (GLUTAPAK R )</t>
  </si>
  <si>
    <t>5385 - Medicamentos para el sistema nervioso central</t>
  </si>
  <si>
    <t>Rosuvastatina</t>
  </si>
  <si>
    <t>5386 - Medicamentos para el sistema nervioso central</t>
  </si>
  <si>
    <t>RANITIDINA 50 MG/ 5 ML, AMP</t>
  </si>
  <si>
    <t>5387 - Medicamentos para el sistema nervioso central</t>
  </si>
  <si>
    <t xml:space="preserve">SABANAS DESECHABLE </t>
  </si>
  <si>
    <t>5389 - Medicamentos para el sistema nervioso central</t>
  </si>
  <si>
    <t>REGLA PVC UND</t>
  </si>
  <si>
    <t>5391 - Medicamentos para el sistema nervioso central</t>
  </si>
  <si>
    <t>SALBUTAMOL 5MG/IML FCO</t>
  </si>
  <si>
    <t>5392 - Medicamentos para el sistema nervioso central</t>
  </si>
  <si>
    <t>SALES DE REHIDRATACION ORAL SOBRE</t>
  </si>
  <si>
    <t>5393 - Medicamentos para el sistema nervioso central</t>
  </si>
  <si>
    <t>SEVOFLUORANO 250 ML (SEVORANE)  FCO</t>
  </si>
  <si>
    <t>5394 - Medicamentos para el sistema nervioso central</t>
  </si>
  <si>
    <t>SEVELAMER (FOSEAL 800)</t>
  </si>
  <si>
    <t>5395 - Medicamentos para el sistema nervioso central</t>
  </si>
  <si>
    <t>SOL . DEXTROSA 0.5%  FCO/500CC</t>
  </si>
  <si>
    <t>5396 - Medicamentos para el sistema nervioso central</t>
  </si>
  <si>
    <t xml:space="preserve">SOL. DEXTROSA  10 % FCO / 1000 CC </t>
  </si>
  <si>
    <t>5397 - Medicamentos para el sistema nervioso central</t>
  </si>
  <si>
    <t xml:space="preserve">SOL . DEXTROSA 5% EN AGUA  FCO/1000CC </t>
  </si>
  <si>
    <t>5398 - Medicamentos para el sistema nervioso central</t>
  </si>
  <si>
    <t>SOL . MIXTA 0.33% FCO/500CC</t>
  </si>
  <si>
    <t>5399 - Medicamentos para el sistema nervioso central</t>
  </si>
  <si>
    <t>SOL. SALINO 0.9 % FCO/1000CC</t>
  </si>
  <si>
    <t>5401 - Medicamentos para el sistema nervioso central</t>
  </si>
  <si>
    <t>SOL . SALINO 0.9% FCO/500CC</t>
  </si>
  <si>
    <t>5402 - Medicamentos para el sistema nervioso central</t>
  </si>
  <si>
    <t>SOL. SALINO 0.45% FCO/1000CC</t>
  </si>
  <si>
    <t>5403 - Medicamentos para el sistema nervioso central</t>
  </si>
  <si>
    <t>SOL.  MIXTA 0.33%  FCO/1000CC</t>
  </si>
  <si>
    <t>5404 - Medicamentos para el sistema nervioso central</t>
  </si>
  <si>
    <t>SOL. INDOXITOL 5  FCO/1000CC</t>
  </si>
  <si>
    <t>5405 - Medicamentos para el sistema nervioso central</t>
  </si>
  <si>
    <t>SOL. LACTATO RINGER FCO/1000CC</t>
  </si>
  <si>
    <t>5407 - Medicamentos para el sistema nervioso central</t>
  </si>
  <si>
    <t>SOL. MIXTA 0.9%  FCO/1000CC</t>
  </si>
  <si>
    <t>5408 - Medicamentos para el sistema nervioso central</t>
  </si>
  <si>
    <t>SOL. MIXTA 0.9% FCO/500CC</t>
  </si>
  <si>
    <t>5409 - Medicamentos para el sistema nervioso central</t>
  </si>
  <si>
    <t>SOL. NORMOFUNDIN X -25  FCO/1000CC</t>
  </si>
  <si>
    <t>5410 - Medicamentos para el sistema nervioso central</t>
  </si>
  <si>
    <t>SOL. SALINO 0.9% FCO/ 100 cc</t>
  </si>
  <si>
    <t>5411 - Medicamentos para el sistema nervioso central</t>
  </si>
  <si>
    <t>SOL. SALINO 0.9% FCO/250cc</t>
  </si>
  <si>
    <t>5412 - Medicamentos para el sistema nervioso central</t>
  </si>
  <si>
    <t>SONDA CORFLO 10 FR 43" (109cm)</t>
  </si>
  <si>
    <t>5413 - Medicamentos para el sistema nervioso central</t>
  </si>
  <si>
    <t xml:space="preserve">SONDA CORFLO 10FR 55" (140cm)  </t>
  </si>
  <si>
    <t>5414 - Medicamentos para el sistema nervioso central</t>
  </si>
  <si>
    <t xml:space="preserve">SONDA CORFLO 12FR 43" (109cm)  </t>
  </si>
  <si>
    <t>5415 - Medicamentos para el sistema nervioso central</t>
  </si>
  <si>
    <t>SONDA CORFLO 8FR 43   (109cm)</t>
  </si>
  <si>
    <t>5416 - Medicamentos para el sistema nervioso central</t>
  </si>
  <si>
    <t xml:space="preserve">SONDA CORFLO 8FR 55" (140cm)    </t>
  </si>
  <si>
    <t>5417 - Medicamentos para el sistema nervioso central</t>
  </si>
  <si>
    <t>SONDA FOLEY #10 2 VIAS UND</t>
  </si>
  <si>
    <t>5418 - Medicamentos para el sistema nervioso central</t>
  </si>
  <si>
    <t>SONDA FOLEY #12 2 VIAS UND</t>
  </si>
  <si>
    <t>5419 - Medicamentos para el sistema nervioso central</t>
  </si>
  <si>
    <t>SONDA FOLEY #14 2 VIAS UND</t>
  </si>
  <si>
    <t>5420 - Medicamentos para el sistema nervioso central</t>
  </si>
  <si>
    <t>SONDA FOLEY #16 2 VIAS UND</t>
  </si>
  <si>
    <t>5421 - Medicamentos para el sistema nervioso central</t>
  </si>
  <si>
    <t>SONDA FOLEY #18 2 VIAS UND</t>
  </si>
  <si>
    <t>5422 - Medicamentos para el sistema nervioso central</t>
  </si>
  <si>
    <t>SONDA FOLEY #20 2 VIAS UND</t>
  </si>
  <si>
    <t>5423 - Medicamentos para el sistema nervioso central</t>
  </si>
  <si>
    <t>SONDA NASOGASTRICA #14 ( LEVIN ) UND</t>
  </si>
  <si>
    <t>5424 - Medicamentos para el sistema nervioso central</t>
  </si>
  <si>
    <t xml:space="preserve">SONDA NASOGASTRICA #16 ( LEVIN ) </t>
  </si>
  <si>
    <t>5426 - Medicamentos para el sistema nervioso central</t>
  </si>
  <si>
    <t>SOMATOSTATINA 0.1/ ML (OTREATIDAD )</t>
  </si>
  <si>
    <t>5428 - Medicamentos para el sistema nervioso central</t>
  </si>
  <si>
    <t>SUCCINIL  COLINA  500mg/10ML  FCO/VIAL</t>
  </si>
  <si>
    <t>5429 - Medicamentos para el sistema nervioso central</t>
  </si>
  <si>
    <t>SUCRALFATO  1g SOBRE</t>
  </si>
  <si>
    <t>5431 - Medicamentos para el sistema nervioso central</t>
  </si>
  <si>
    <t>SET DE INFUSION AGILIA ULST01</t>
  </si>
  <si>
    <t>5432 - Medicamentos para el sistema nervioso central</t>
  </si>
  <si>
    <t>SULFATO DE BARIO 96% CUBETA.</t>
  </si>
  <si>
    <t>5433 - Medicamentos para el sistema nervioso central</t>
  </si>
  <si>
    <t>SULFATO DE MAGNESIO 20% / 200 mg / mL 10 mL AMP</t>
  </si>
  <si>
    <t>5434 - Medicamentos para el sistema nervioso central</t>
  </si>
  <si>
    <t>TABLILLA PARA CANALIZAR UND.</t>
  </si>
  <si>
    <t>5435 - Medicamentos para el sistema nervioso central</t>
  </si>
  <si>
    <t>TERLIPRESINA ACETATO 1mg, FCO/ VIAL</t>
  </si>
  <si>
    <t>5436 - Medicamentos para el sistema nervioso central</t>
  </si>
  <si>
    <t>TETRACICLINA 500MG CAP.</t>
  </si>
  <si>
    <t>5437 - Medicamentos para el sistema nervioso central</t>
  </si>
  <si>
    <t>TERMOMETRO ORAL UND.</t>
  </si>
  <si>
    <t>5438 - Medicamentos para el sistema nervioso central</t>
  </si>
  <si>
    <t>TRAMADOL 100 MG/ 2 ML AMP</t>
  </si>
  <si>
    <t>5439 - Medicamentos para el sistema nervioso central</t>
  </si>
  <si>
    <t xml:space="preserve">TRAMADOL 50 MG   Tableta </t>
  </si>
  <si>
    <t>5440 - Medicamentos para el sistema nervioso central</t>
  </si>
  <si>
    <t>TRIMEBUTINA 100 MG, JARABE</t>
  </si>
  <si>
    <t>5441 - Medicamentos para el sistema nervioso central</t>
  </si>
  <si>
    <t>TRIMEBUTINA 50 mg / 5 cc, Amp.</t>
  </si>
  <si>
    <t>5442 - Medicamentos para el sistema nervioso central</t>
  </si>
  <si>
    <t>TUBO ENDOTRAQUEAL SIZE 8.5</t>
  </si>
  <si>
    <t>5443 - Medicamentos para el sistema nervioso central</t>
  </si>
  <si>
    <t>TUBO ENDOTRAQUEAL SIZE 4.5</t>
  </si>
  <si>
    <t>5444 - Medicamentos para el sistema nervioso central</t>
  </si>
  <si>
    <t>TUBO ENDOTRAQUEAL SIZE 6.5</t>
  </si>
  <si>
    <t>5445 - Medicamentos para el sistema nervioso central</t>
  </si>
  <si>
    <t>TUBO ENDOTRAQUEAL SIZE 7.5</t>
  </si>
  <si>
    <t>5446 - Medicamentos para el sistema nervioso central</t>
  </si>
  <si>
    <t>TUBO ENDOTRAQUEAL SIZE 7.0</t>
  </si>
  <si>
    <t>5447 - Medicamentos para el sistema nervioso central</t>
  </si>
  <si>
    <t>TUBO ENDOTRAQUEAL UND SIZE 12, ID,0.D mm. 3.0</t>
  </si>
  <si>
    <t>5448 - Medicamentos para el sistema nervioso central</t>
  </si>
  <si>
    <t>TUBO ENDOTRAQUIAL # 5.0 UND</t>
  </si>
  <si>
    <t>5449 - Medicamentos para el sistema nervioso central</t>
  </si>
  <si>
    <t>TUBO ENDOTRAQUEAL #4.5 UND.</t>
  </si>
  <si>
    <t>5450 - Medicamentos para el sistema nervioso central</t>
  </si>
  <si>
    <t>TIAMINA VIT. B12 FCO/VIAL</t>
  </si>
  <si>
    <t>5451 - Medicamentos para el sistema nervioso central</t>
  </si>
  <si>
    <t>VANCOMICINA 1g FCO/VIAL.</t>
  </si>
  <si>
    <t>5452 - Medicamentos para el sistema nervioso central</t>
  </si>
  <si>
    <t>VANCOMICIDA 500Mg VIAL.</t>
  </si>
  <si>
    <t>5453 - Medicamentos para el sistema nervioso central</t>
  </si>
  <si>
    <t>VACUNA HEPATITIS B ADULTO</t>
  </si>
  <si>
    <t>5454 - Medicamentos para el sistema nervioso central</t>
  </si>
  <si>
    <t>VITAMINA A y D TUBO/CREMA.</t>
  </si>
  <si>
    <t>5455 - Medicamentos para el sistema nervioso central</t>
  </si>
  <si>
    <t>VITAMINA C 500 mg / 5ml AMP</t>
  </si>
  <si>
    <t>5456 - Medicamentos para el sistema nervioso central</t>
  </si>
  <si>
    <t>YODO POVIDONA 10% SOLUCION 120 ML</t>
  </si>
  <si>
    <t>5457 - Medicamentos para el sistema nervioso central</t>
  </si>
  <si>
    <t>YODO POVIDONA 10% SOLUCION GALON.</t>
  </si>
  <si>
    <t>5458 - Medicamentos para el sistema nervioso central</t>
  </si>
  <si>
    <t>ZAPATO DE CIRUJANO UND</t>
  </si>
  <si>
    <t>5459 - Medicamentos para el sistema nervioso central</t>
  </si>
  <si>
    <t>HALOPERIDOL AMPOLLA</t>
  </si>
  <si>
    <t>5460 - Medicamentos para el sistema nervioso central</t>
  </si>
  <si>
    <t>N-BUTIL HIOSCINA BROMURO 5MG/1ML AMPOLLA</t>
  </si>
  <si>
    <t>5461 - Medicamentos para el sistema nervioso central</t>
  </si>
  <si>
    <t>MANITOL 20% FCO</t>
  </si>
  <si>
    <t>5462 - Medicamentos para el sistema nervioso central</t>
  </si>
  <si>
    <t>LABETALOL AMP</t>
  </si>
  <si>
    <t>5463 - Medicamentos para el sistema nervioso central</t>
  </si>
  <si>
    <t>FOSFOMICINA 1g FCO/VIAL</t>
  </si>
  <si>
    <t>5464 - Medicamentos para el sistema nervioso central</t>
  </si>
  <si>
    <t>RAMIPRIL 2.5 COMP</t>
  </si>
  <si>
    <t>5465 - Medicamentos para el sistema nervioso central</t>
  </si>
  <si>
    <t>AZATIOPRINA 50MG</t>
  </si>
  <si>
    <t>5466 - Medicamentos para el sistema nervioso central</t>
  </si>
  <si>
    <t>ARTOVASTATINA 40 mg comp</t>
  </si>
  <si>
    <t>5467 - Medicamentos para el sistema nervioso central</t>
  </si>
  <si>
    <t>RESILCALCIO SOBRE</t>
  </si>
  <si>
    <t>5468 - Medicamentos para el sistema nervioso central</t>
  </si>
  <si>
    <t>VENOSAN CAPS.</t>
  </si>
  <si>
    <t>5469 - Medicamentos para el sistema nervioso central</t>
  </si>
  <si>
    <t>ACICLOVIR 400 mg COMP</t>
  </si>
  <si>
    <t>5121 - Categorías de medicamentos varios</t>
  </si>
  <si>
    <t>ABX CONTROL  HEMATOLOGICO  3/1</t>
  </si>
  <si>
    <t>SET</t>
  </si>
  <si>
    <t>5122 - Categorías de medicamentos varios</t>
  </si>
  <si>
    <t>ABX MINOLYSE</t>
  </si>
  <si>
    <t>FCO.</t>
  </si>
  <si>
    <t>5123 - Categorías de medicamentos varios</t>
  </si>
  <si>
    <t>ABX MINOTON</t>
  </si>
  <si>
    <t>5143 - Categorías de medicamentos varios</t>
  </si>
  <si>
    <t>ACCESS HAV AB 2X50</t>
  </si>
  <si>
    <t>UNID.</t>
  </si>
  <si>
    <t>5144 - Categorías de medicamentos varios</t>
  </si>
  <si>
    <t>ACCESS HAV IGM 2X50</t>
  </si>
  <si>
    <t>5145 - Categorías de medicamentos varios</t>
  </si>
  <si>
    <t>ACCESS HBC AB 2X50</t>
  </si>
  <si>
    <t>5146 - Categorías de medicamentos varios</t>
  </si>
  <si>
    <t>ACCESS HBC IGM 2X50</t>
  </si>
  <si>
    <t>5147 - Categorías de medicamentos varios</t>
  </si>
  <si>
    <t>ACCESS HCG 2X50</t>
  </si>
  <si>
    <t>5154 - Categorías de medicamentos varios</t>
  </si>
  <si>
    <t>ACCESS PSA LIBRE 2X50</t>
  </si>
  <si>
    <t>5156 - Categorías de medicamentos varios</t>
  </si>
  <si>
    <t>ACCESS PSA TOTAL</t>
  </si>
  <si>
    <t>5158 - Categorías de medicamentos varios</t>
  </si>
  <si>
    <t>ACCESS REACTION VESSEL 16X98</t>
  </si>
  <si>
    <t>5159 - Categorías de medicamentos varios</t>
  </si>
  <si>
    <t>ACCESS SAMPLE CUP 2 ML</t>
  </si>
  <si>
    <t>5160 - Categorías de medicamentos varios</t>
  </si>
  <si>
    <t>ACCESS SUSTRATO 600T 1X30ML</t>
  </si>
  <si>
    <t>5161 - Categorías de medicamentos varios</t>
  </si>
  <si>
    <t>ACCESS SYSTEM CHECK 6X4 ML</t>
  </si>
  <si>
    <t>5162 - Categorías de medicamentos varios</t>
  </si>
  <si>
    <t>ACCESS T3 2X50</t>
  </si>
  <si>
    <t>5163 - Categorías de medicamentos varios</t>
  </si>
  <si>
    <t>ACCESS T4 2X50</t>
  </si>
  <si>
    <t>5164 - Categorías de medicamentos varios</t>
  </si>
  <si>
    <t>ACCESS T4 LIBRE</t>
  </si>
  <si>
    <t>5165 - Categorías de medicamentos varios</t>
  </si>
  <si>
    <t>ACCESS THS CALIBRADOR</t>
  </si>
  <si>
    <t>5166 - Categorías de medicamentos varios</t>
  </si>
  <si>
    <t>ACCESS TOXO 2X50</t>
  </si>
  <si>
    <t>5167 - Categorías de medicamentos varios</t>
  </si>
  <si>
    <t>ACCESS TOXO IGM</t>
  </si>
  <si>
    <t>5168 - Categorías de medicamentos varios</t>
  </si>
  <si>
    <t>ACCESS TSH 2X50</t>
  </si>
  <si>
    <t>5169 - Categorías de medicamentos varios</t>
  </si>
  <si>
    <t>ACCESS WASH BUFFER ll 4x1.9L</t>
  </si>
  <si>
    <t>5172 - Categorías de medicamentos varios</t>
  </si>
  <si>
    <t>ACETONA GRADO REACTIVO</t>
  </si>
  <si>
    <t>Galon</t>
  </si>
  <si>
    <t>5177 - Categorías de medicamentos varios</t>
  </si>
  <si>
    <t>ACIDO PERIODICO 25GR</t>
  </si>
  <si>
    <t>5183 - Categorías de medicamentos varios</t>
  </si>
  <si>
    <t>ACL HIGH ABNORMAL CONT 10X1ML</t>
  </si>
  <si>
    <t>5184 - Categorías de medicamentos varios</t>
  </si>
  <si>
    <t>ACL MAGNETIC, STIR BARS 6/PK</t>
  </si>
  <si>
    <t>5185 - Categorías de medicamentos varios</t>
  </si>
  <si>
    <t>ACL MAGNETO 1/6</t>
  </si>
  <si>
    <t>5186 - Categorías de medicamentos varios</t>
  </si>
  <si>
    <t>ACL PT RECOMBIPLASTIN</t>
  </si>
  <si>
    <t>5187 - Categorías de medicamentos varios</t>
  </si>
  <si>
    <t>ACL.  WASH EMULSION</t>
  </si>
  <si>
    <t>5188 - Categorías de medicamentos varios</t>
  </si>
  <si>
    <t>ACL. APTT. 5+5X5X8</t>
  </si>
  <si>
    <t>5189 - Categorías de medicamentos varios</t>
  </si>
  <si>
    <t>ACL. CALIBRADOR PLASMA</t>
  </si>
  <si>
    <t>5190 - Categorías de medicamentos varios</t>
  </si>
  <si>
    <t>ACL. CLEANING SOLUTION 500ML</t>
  </si>
  <si>
    <t>5191 - Categorías de medicamentos varios</t>
  </si>
  <si>
    <t>ACL. COPAS 0.5ML C/1000</t>
  </si>
  <si>
    <t>5192 - Categorías de medicamentos varios</t>
  </si>
  <si>
    <t>ACL. COPAS 2ML 1000/PK</t>
  </si>
  <si>
    <t>5193 - Categorías de medicamentos varios</t>
  </si>
  <si>
    <t>ACL. LOW ABNORMAL  CONT. 10X1ML</t>
  </si>
  <si>
    <t>5194 - Categorías de medicamentos varios</t>
  </si>
  <si>
    <t>ACL. PLASMA CONTROL NORM 10X1ML</t>
  </si>
  <si>
    <t>5195 - Categorías de medicamentos varios</t>
  </si>
  <si>
    <t>ACL. PT FIBRINOGENO</t>
  </si>
  <si>
    <t>5196 - Categorías de medicamentos varios</t>
  </si>
  <si>
    <t>ACL. ROTORES C/100</t>
  </si>
  <si>
    <t>5197 - Categorías de medicamentos varios</t>
  </si>
  <si>
    <t>AGAR BIGGY</t>
  </si>
  <si>
    <t>5198 - Categorías de medicamentos varios</t>
  </si>
  <si>
    <t>AGAR GC</t>
  </si>
  <si>
    <t>5199 - Categorías de medicamentos varios</t>
  </si>
  <si>
    <t>AGAR HECTOEN</t>
  </si>
  <si>
    <t>5200 - Categorías de medicamentos varios</t>
  </si>
  <si>
    <t>AGAR HEMOGLOVINA BOVINA</t>
  </si>
  <si>
    <t>5201 - Categorías de medicamentos varios</t>
  </si>
  <si>
    <t>AGAR LYSINE IRON  (LIA) 100G</t>
  </si>
  <si>
    <t>5202 - Categorías de medicamentos varios</t>
  </si>
  <si>
    <t>AGAR MACCONKEY</t>
  </si>
  <si>
    <t>5203 - Categorías de medicamentos varios</t>
  </si>
  <si>
    <t>AGAR MANITOL SALT</t>
  </si>
  <si>
    <t>5204 - Categorías de medicamentos varios</t>
  </si>
  <si>
    <t>AGAR MULLER HILTON</t>
  </si>
  <si>
    <t>5205 - Categorías de medicamentos varios</t>
  </si>
  <si>
    <t>AGAR SABOURAUD CON CLORANFENICOL</t>
  </si>
  <si>
    <t>5207 - Categorías de medicamentos varios</t>
  </si>
  <si>
    <t>AGAR SANGRE</t>
  </si>
  <si>
    <t>5212 - Categorías de medicamentos varios</t>
  </si>
  <si>
    <t>AGUA BIDESTILADA</t>
  </si>
  <si>
    <t>5213 - Categorías de medicamentos varios</t>
  </si>
  <si>
    <t>AGUA DESTILADA</t>
  </si>
  <si>
    <t>5214 - Categorías de medicamentos varios</t>
  </si>
  <si>
    <t>AGUJA BACTERIOLOGICA</t>
  </si>
  <si>
    <t>5215 - Categorías de medicamentos varios</t>
  </si>
  <si>
    <t>AGUJA P/VACUTANIER</t>
  </si>
  <si>
    <t>5219 - Categorías de medicamentos varios</t>
  </si>
  <si>
    <t>ALBUMINA BOVINA 22%</t>
  </si>
  <si>
    <t>5221 - Categorías de medicamentos varios</t>
  </si>
  <si>
    <t>ALCOHOL  ISOPROPILICO 70% (Galon)</t>
  </si>
  <si>
    <t>5222 - Categorías de medicamentos varios</t>
  </si>
  <si>
    <t>ALCOHOL ABSOLUTO --ETANOL</t>
  </si>
  <si>
    <t>5224 - Categorías de medicamentos varios</t>
  </si>
  <si>
    <t>ALCOHOL ETILICO 95%</t>
  </si>
  <si>
    <t>5225 - Categorías de medicamentos varios</t>
  </si>
  <si>
    <t>ALCOHOL ISOPROPILICO 70 % GALON</t>
  </si>
  <si>
    <t>5226 - Categorías de medicamentos varios</t>
  </si>
  <si>
    <t>ALCOHOL ISOPROPILICO 95%</t>
  </si>
  <si>
    <t>5228 - Categorías de medicamentos varios</t>
  </si>
  <si>
    <t>ALCOHOL PROPANO (PROPANOL  II)</t>
  </si>
  <si>
    <t>5229 - Categorías de medicamentos varios</t>
  </si>
  <si>
    <t>ALGODON ABSORVENTE ( ROLLO)</t>
  </si>
  <si>
    <t>ROLLO</t>
  </si>
  <si>
    <t>5230 - Categorías de medicamentos varios</t>
  </si>
  <si>
    <t>ALUMINIUM POTASSIUM SULFATE</t>
  </si>
  <si>
    <t>5231 - Categorías de medicamentos varios</t>
  </si>
  <si>
    <t>ANTI A</t>
  </si>
  <si>
    <t>5232 - Categorías de medicamentos varios</t>
  </si>
  <si>
    <t>ANTI A-B</t>
  </si>
  <si>
    <t>5234 - Categorías de medicamentos varios</t>
  </si>
  <si>
    <t>ANTI B</t>
  </si>
  <si>
    <t>5235 - Categorías de medicamentos varios</t>
  </si>
  <si>
    <t>ANTI D</t>
  </si>
  <si>
    <t>5236 - Categorías de medicamentos varios</t>
  </si>
  <si>
    <t>ANTI HUMANO COOMBS</t>
  </si>
  <si>
    <t>5238 - Categorías de medicamentos varios</t>
  </si>
  <si>
    <t>ANTIGENO FEBRILES</t>
  </si>
  <si>
    <t>5239 - Categorías de medicamentos varios</t>
  </si>
  <si>
    <t>APLICADORES MADERA</t>
  </si>
  <si>
    <t>5240 - Categorías de medicamentos varios</t>
  </si>
  <si>
    <t>ASA BACTERIOLOGICA 0.001</t>
  </si>
  <si>
    <t>5241 - Categorías de medicamentos varios</t>
  </si>
  <si>
    <t>ASA BACTERIOLOGICA 0.01</t>
  </si>
  <si>
    <t>5242 - Categorías de medicamentos varios</t>
  </si>
  <si>
    <t>ASO LATEX</t>
  </si>
  <si>
    <t>5243 - Categorías de medicamentos varios</t>
  </si>
  <si>
    <t>AU MAGNESIO</t>
  </si>
  <si>
    <t>5245 - Categorías de medicamentos varios</t>
  </si>
  <si>
    <t>AU480 ACIDI URICO</t>
  </si>
  <si>
    <t>5246 - Categorías de medicamentos varios</t>
  </si>
  <si>
    <t>Au480 ALBUMINA</t>
  </si>
  <si>
    <t>5247 - Categorías de medicamentos varios</t>
  </si>
  <si>
    <t>AU480 ALT TGP</t>
  </si>
  <si>
    <t>5248 - Categorías de medicamentos varios</t>
  </si>
  <si>
    <t>AU480 AMILASA</t>
  </si>
  <si>
    <t>5249 - Categorías de medicamentos varios</t>
  </si>
  <si>
    <t>AU480 AST TGO</t>
  </si>
  <si>
    <t>5250 - Categorías de medicamentos varios</t>
  </si>
  <si>
    <t>AU480 BILIRRUBINA DIRECTA</t>
  </si>
  <si>
    <t>5251 - Categorías de medicamentos varios</t>
  </si>
  <si>
    <t>AU480 BILIRRUBINA TOTAL</t>
  </si>
  <si>
    <t>5253 - Categorías de medicamentos varios</t>
  </si>
  <si>
    <t>AU480 CALCIO</t>
  </si>
  <si>
    <t>5255 - Categorías de medicamentos varios</t>
  </si>
  <si>
    <t>AU480 COLESTEROL</t>
  </si>
  <si>
    <t>5256 - Categorías de medicamentos varios</t>
  </si>
  <si>
    <t>AU480 CONTROL DE CRATININA EN ORINA</t>
  </si>
  <si>
    <t>5257 - Categorías de medicamentos varios</t>
  </si>
  <si>
    <t>AU480 CONTROL HEMOGLOBINA GLICOCILADA</t>
  </si>
  <si>
    <t>5258 - Categorías de medicamentos varios</t>
  </si>
  <si>
    <t>AU480 CREATININA</t>
  </si>
  <si>
    <t>5259 - Categorías de medicamentos varios</t>
  </si>
  <si>
    <t>AU480 EXTRAN</t>
  </si>
  <si>
    <t>5260 - Categorías de medicamentos varios</t>
  </si>
  <si>
    <t>AU480 FOSFATA ALCALINA</t>
  </si>
  <si>
    <t>5261 - Categorías de medicamentos varios</t>
  </si>
  <si>
    <t>AU480 FOSFORO</t>
  </si>
  <si>
    <t>5262 - Categorías de medicamentos varios</t>
  </si>
  <si>
    <t>AU480 GGT</t>
  </si>
  <si>
    <t>5263 - Categorías de medicamentos varios</t>
  </si>
  <si>
    <t>AU480 GLUCOSA</t>
  </si>
  <si>
    <t>5264 - Categorías de medicamentos varios</t>
  </si>
  <si>
    <t>AU480 HDL</t>
  </si>
  <si>
    <t>5265 - Categorías de medicamentos varios</t>
  </si>
  <si>
    <t>AU480 HEMOGLOBINA GLICOCILADA 500P</t>
  </si>
  <si>
    <t>5266 - Categorías de medicamentos varios</t>
  </si>
  <si>
    <t>AU480 LDH</t>
  </si>
  <si>
    <t>5267 - Categorías de medicamentos varios</t>
  </si>
  <si>
    <t>AU480 LIPASA</t>
  </si>
  <si>
    <t>5268 - Categorías de medicamentos varios</t>
  </si>
  <si>
    <t>AU480 PROTEINA TOTAL</t>
  </si>
  <si>
    <t>5269 - Categorías de medicamentos varios</t>
  </si>
  <si>
    <t>AU480 SOLUCION CLORHIDRICO 0.1 G.</t>
  </si>
  <si>
    <t>5270 - Categorías de medicamentos varios</t>
  </si>
  <si>
    <t>AU480 TRIGLICERIDOS</t>
  </si>
  <si>
    <t>5271 - Categorías de medicamentos varios</t>
  </si>
  <si>
    <t>AU480 UREA BUN</t>
  </si>
  <si>
    <t>5272 - Categorías de medicamentos varios</t>
  </si>
  <si>
    <t>AURAMINA O 25mg</t>
  </si>
  <si>
    <t>5273 - Categorías de medicamentos varios</t>
  </si>
  <si>
    <t>AUTION CONTROL ORINA P/TIRAS 2L</t>
  </si>
  <si>
    <t>5274 - Categorías de medicamentos varios</t>
  </si>
  <si>
    <t>AUTION HYBRID DILUENT (BAD)</t>
  </si>
  <si>
    <t>5275 - Categorías de medicamentos varios</t>
  </si>
  <si>
    <t>AUTION HYBRID DILUENT (SED)</t>
  </si>
  <si>
    <t>5276 - Categorías de medicamentos varios</t>
  </si>
  <si>
    <t>AUTION HYBRID SG STANDAR SOL</t>
  </si>
  <si>
    <t>5277 - Categorías de medicamentos varios</t>
  </si>
  <si>
    <t>AUTION HYBRID STAINING SOLUTION (BAC)</t>
  </si>
  <si>
    <t>5278 - Categorías de medicamentos varios</t>
  </si>
  <si>
    <t>AUTION HYDRID SATINING SOLUTION (SED)</t>
  </si>
  <si>
    <t>5279 - Categorías de medicamentos varios</t>
  </si>
  <si>
    <t>AUTION HYDRID SHEATH SOLUTION</t>
  </si>
  <si>
    <t>5280 - Categorías de medicamentos varios</t>
  </si>
  <si>
    <t>AUTION MAX CONTROL DE ORINA</t>
  </si>
  <si>
    <t>5281 - Categorías de medicamentos varios</t>
  </si>
  <si>
    <t>AUTION MAX SOLUTION DE LAVADO</t>
  </si>
  <si>
    <t>5282 - Categorías de medicamentos varios</t>
  </si>
  <si>
    <t>AUTION MAX TIRAS ARKRAY  (73591)</t>
  </si>
  <si>
    <t>5283 - Categorías de medicamentos varios</t>
  </si>
  <si>
    <t>AUTION SOLUTION DE LAVADO (WASH)</t>
  </si>
  <si>
    <t>5284 - Categorías de medicamentos varios</t>
  </si>
  <si>
    <t>AUTION TIRA ORINA HYDRID URIFLEX S 9HA 100T FR</t>
  </si>
  <si>
    <t>5285 - Categorías de medicamentos varios</t>
  </si>
  <si>
    <t>AUTION UFII CONTROL PARA UF-1000 (UTC-900A)</t>
  </si>
  <si>
    <t>5286 - Categorías de medicamentos varios</t>
  </si>
  <si>
    <t>AZUL DE METILENO</t>
  </si>
  <si>
    <t>5287 - Categorías de medicamentos varios</t>
  </si>
  <si>
    <t>BAJANTE  DE SANGRE BAXTER</t>
  </si>
  <si>
    <t>5288 - Categorías de medicamentos varios</t>
  </si>
  <si>
    <t>BAJANTE DE SANGRE</t>
  </si>
  <si>
    <t>5289 - Categorías de medicamentos varios</t>
  </si>
  <si>
    <t>5290 - Categorías de medicamentos varios</t>
  </si>
  <si>
    <t>BALSAMO PARA PATOLOGIA</t>
  </si>
  <si>
    <t>5291 - Categorías de medicamentos varios</t>
  </si>
  <si>
    <t>BANDEJA DE TINCION</t>
  </si>
  <si>
    <t>5292 - Categorías de medicamentos varios</t>
  </si>
  <si>
    <t>BANDEJA PARA TOMA DE MUESTRA</t>
  </si>
  <si>
    <t>5293 - Categorías de medicamentos varios</t>
  </si>
  <si>
    <t>BAÑO DE COPRINS CON TAPA CRISTAL</t>
  </si>
  <si>
    <t>5294 - Categorías de medicamentos varios</t>
  </si>
  <si>
    <t>BAÑO DE MARIA</t>
  </si>
  <si>
    <t>5295 - Categorías de medicamentos varios</t>
  </si>
  <si>
    <t>BASE MOLDS METAL 15X15X5 C/30</t>
  </si>
  <si>
    <t>5296 - Categorías de medicamentos varios</t>
  </si>
  <si>
    <t>BFT-II CUBETAS COAGULACION</t>
  </si>
  <si>
    <t>5297 - Categorías de medicamentos varios</t>
  </si>
  <si>
    <t>BIO WRIGHT 1</t>
  </si>
  <si>
    <t>5298 - Categorías de medicamentos varios</t>
  </si>
  <si>
    <t>BIO WRIGHT 2</t>
  </si>
  <si>
    <t>5299 - Categorías de medicamentos varios</t>
  </si>
  <si>
    <t>BIO WRIGHT 3</t>
  </si>
  <si>
    <t>5300 - Categorías de medicamentos varios</t>
  </si>
  <si>
    <t>BIOKIT  HCV</t>
  </si>
  <si>
    <t>5301 - Categorías de medicamentos varios</t>
  </si>
  <si>
    <t>BIOKIT HBSAG</t>
  </si>
  <si>
    <t>5302 - Categorías de medicamentos varios</t>
  </si>
  <si>
    <t>BOLSA COLECTORAS DE SANGRE</t>
  </si>
  <si>
    <t>5308 - Categorías de medicamentos varios</t>
  </si>
  <si>
    <t>BOLSAS DE SANGRE DOBLES</t>
  </si>
  <si>
    <t>5309 - Categorías de medicamentos varios</t>
  </si>
  <si>
    <t>Globos para muestras de prueba de aliento</t>
  </si>
  <si>
    <t>5323 - Categorías de medicamentos varios</t>
  </si>
  <si>
    <t>CAPSULAS PYTESL --PRUEBA DE ALIENTO</t>
  </si>
  <si>
    <t>5325 - Categorías de medicamentos varios</t>
  </si>
  <si>
    <t>CARTUCHO IRMA</t>
  </si>
  <si>
    <t>5326 - Categorías de medicamentos varios</t>
  </si>
  <si>
    <t>CASSETTE CON TAPA BLANCO</t>
  </si>
  <si>
    <t>5327 - Categorías de medicamentos varios</t>
  </si>
  <si>
    <t>CASSETTE CON TAPA COLORES</t>
  </si>
  <si>
    <t>5331 - Categorías de medicamentos varios</t>
  </si>
  <si>
    <t>CILINDRO DE MEDIDAS 1000 ML</t>
  </si>
  <si>
    <t>5339 - Categorías de medicamentos varios</t>
  </si>
  <si>
    <t>CLORURO DE CALCIO 15 ML</t>
  </si>
  <si>
    <t>5340 - Categorías de medicamentos varios</t>
  </si>
  <si>
    <t>CLORURO DE CALCIO 30ML</t>
  </si>
  <si>
    <t>5341 - Categorías de medicamentos varios</t>
  </si>
  <si>
    <t>CLORURO DE SODIO 1000G</t>
  </si>
  <si>
    <t>5342 - Categorías de medicamentos varios</t>
  </si>
  <si>
    <t>CLORURO DE SODIO 250G</t>
  </si>
  <si>
    <t>5343 - Categorías de medicamentos varios</t>
  </si>
  <si>
    <t>CLORURO DE SODIO 500G</t>
  </si>
  <si>
    <t>5344 - Categorías de medicamentos varios</t>
  </si>
  <si>
    <t>COAGULASA PLASMA</t>
  </si>
  <si>
    <t>5345 - Categorías de medicamentos varios</t>
  </si>
  <si>
    <t>CONTENEDOR D/BIOSEGURIDAD  5L</t>
  </si>
  <si>
    <t>5346 - Categorías de medicamentos varios</t>
  </si>
  <si>
    <t>CONTENEDOR D/BIOSEGURIDAD 3 L</t>
  </si>
  <si>
    <t>5347 - Categorías de medicamentos varios</t>
  </si>
  <si>
    <t>CONTENEDOR D/FLEBOTOMIA 1QT</t>
  </si>
  <si>
    <t>5348 - Categorías de medicamentos varios</t>
  </si>
  <si>
    <t>CONTEO EOSINOFILOS</t>
  </si>
  <si>
    <t>5349 - Categorías de medicamentos varios</t>
  </si>
  <si>
    <t>CONTROL ABNORMAL QCA</t>
  </si>
  <si>
    <t>5350 - Categorías de medicamentos varios</t>
  </si>
  <si>
    <t>CONTROL ANORMAL P/BIOSISTEM</t>
  </si>
  <si>
    <t>5351 - Categorías de medicamentos varios</t>
  </si>
  <si>
    <t>CONTROL EQAS HEMATOLOGIA BC90C</t>
  </si>
  <si>
    <t>5352 - Categorías de medicamentos varios</t>
  </si>
  <si>
    <t>5353 - Categorías de medicamentos varios</t>
  </si>
  <si>
    <t>CONTROL EQAS HEMATOLOGIA BC90D</t>
  </si>
  <si>
    <t>5354 - Categorías de medicamentos varios</t>
  </si>
  <si>
    <t>CONTROL EQAS HEMATOLOGIA BCA90A</t>
  </si>
  <si>
    <t>5355 - Categorías de medicamentos varios</t>
  </si>
  <si>
    <t>CONTROL EQAS HEMATOLOGIA BCA90A(M1-3)</t>
  </si>
  <si>
    <t>5356 - Categorías de medicamentos varios</t>
  </si>
  <si>
    <t>CONTROL EQAS HEMATOLOGIA BCA90B</t>
  </si>
  <si>
    <t>5357 - Categorías de medicamentos varios</t>
  </si>
  <si>
    <t>CONTROL EQAS IMM 35 ANALITOS</t>
  </si>
  <si>
    <t>5358 - Categorías de medicamentos varios</t>
  </si>
  <si>
    <t>CONTROL EQAS MCC 35 ANALITOS BIO-RAD</t>
  </si>
  <si>
    <t>5359 - Categorías de medicamentos varios</t>
  </si>
  <si>
    <t>CONTROL INMUNOLOGIA L1 12X5 ML</t>
  </si>
  <si>
    <t>5360 - Categorías de medicamentos varios</t>
  </si>
  <si>
    <t>CONTROL INMUNOLOGIA L3 12X5 ML</t>
  </si>
  <si>
    <t>5361 - Categorías de medicamentos varios</t>
  </si>
  <si>
    <t>CONTROL NORMAL P/BIOSISTEM</t>
  </si>
  <si>
    <t>5362 - Categorías de medicamentos varios</t>
  </si>
  <si>
    <t>CONTROL NORMAL QCA</t>
  </si>
  <si>
    <t>5363 - Categorías de medicamentos varios</t>
  </si>
  <si>
    <t>CONTROL P/QUIMICA 2 *5ML*</t>
  </si>
  <si>
    <t>5364 - Categorías de medicamentos varios</t>
  </si>
  <si>
    <t>CONTROL P/TUBOS TAPVAL</t>
  </si>
  <si>
    <t>5365 - Categorías de medicamentos varios</t>
  </si>
  <si>
    <t>CONTROL PARA COAGULACION</t>
  </si>
  <si>
    <t>5366 - Categorías de medicamentos varios</t>
  </si>
  <si>
    <t>CONTROL QUIMICA 15ML</t>
  </si>
  <si>
    <t>5367 - Categorías de medicamentos varios</t>
  </si>
  <si>
    <t>CONTROL VIROCLEAR 1X15 ML</t>
  </si>
  <si>
    <t>5368 - Categorías de medicamentos varios</t>
  </si>
  <si>
    <t>CONTROL VIROTROL 1 CLASE C</t>
  </si>
  <si>
    <t>5369 - Categorías de medicamentos varios</t>
  </si>
  <si>
    <t>COPA ESTERIL C/100</t>
  </si>
  <si>
    <t>5370 - Categorías de medicamentos varios</t>
  </si>
  <si>
    <t>COPA ESTERIL C/250</t>
  </si>
  <si>
    <t>5371 - Categorías de medicamentos varios</t>
  </si>
  <si>
    <t>COPA ESTERIL C/500</t>
  </si>
  <si>
    <t>5372 - Categorías de medicamentos varios</t>
  </si>
  <si>
    <t>CORE ELISA IGM</t>
  </si>
  <si>
    <t>5373 - Categorías de medicamentos varios</t>
  </si>
  <si>
    <t>CORE-HBC-Ab TOTAL</t>
  </si>
  <si>
    <t>5374 - Categorías de medicamentos varios</t>
  </si>
  <si>
    <t>COVID-19 MEMVRANA  IGM/IGG</t>
  </si>
  <si>
    <t>5375 - Categorías de medicamentos varios</t>
  </si>
  <si>
    <t>CRISTAL VIOLETA</t>
  </si>
  <si>
    <t>5376 - Categorías de medicamentos varios</t>
  </si>
  <si>
    <t>CRONOMETRO DIGITAL</t>
  </si>
  <si>
    <t>5377 - Categorías de medicamentos varios</t>
  </si>
  <si>
    <t>CUBRE OBJETO 22 X 22 (100UD)</t>
  </si>
  <si>
    <t>OZ</t>
  </si>
  <si>
    <t>5378 - Categorías de medicamentos varios</t>
  </si>
  <si>
    <t>CUBRE OBJETO 22 X 22 (50UDS)</t>
  </si>
  <si>
    <t>5379 - Categorías de medicamentos varios</t>
  </si>
  <si>
    <t>CUBRE OBJETO 22 X 22 10/1</t>
  </si>
  <si>
    <t>PAQ.</t>
  </si>
  <si>
    <t>5380 - Categorías de medicamentos varios</t>
  </si>
  <si>
    <t>CUBRE OBJETO 22 X 40</t>
  </si>
  <si>
    <t>5381 - Categorías de medicamentos varios</t>
  </si>
  <si>
    <t>CUBRE OBJETO 22 X 60</t>
  </si>
  <si>
    <t>5382 - Categorías de medicamentos varios</t>
  </si>
  <si>
    <t>CUBRE OBJETO 24 X 50</t>
  </si>
  <si>
    <t>5383 - Categorías de medicamentos varios</t>
  </si>
  <si>
    <t>CUCHILLA P/MICROTOMO</t>
  </si>
  <si>
    <t>5384 - Categorías de medicamentos varios</t>
  </si>
  <si>
    <t>CURITA REDONDA</t>
  </si>
  <si>
    <t>5386 - Categorías de medicamentos varios</t>
  </si>
  <si>
    <t>DIM. SAMPLE CUP CON TAPA C/1000</t>
  </si>
  <si>
    <t>5387 - Categorías de medicamentos varios</t>
  </si>
  <si>
    <t>DIMENSION SAMPLE CUP</t>
  </si>
  <si>
    <t>5391 - Categorías de medicamentos varios</t>
  </si>
  <si>
    <t>DS AMOXICILINA CON ACIDO CLAVULANICO</t>
  </si>
  <si>
    <t>5392 - Categorías de medicamentos varios</t>
  </si>
  <si>
    <t>DS AMPICILINA</t>
  </si>
  <si>
    <t>5393 - Categorías de medicamentos varios</t>
  </si>
  <si>
    <t>DS AMPICILINA CON SUBACTAN</t>
  </si>
  <si>
    <t>5396 - Categorías de medicamentos varios</t>
  </si>
  <si>
    <t>DS CEFEPIME</t>
  </si>
  <si>
    <t>5397 - Categorías de medicamentos varios</t>
  </si>
  <si>
    <t>DS CEFOTAXIMA</t>
  </si>
  <si>
    <t>5398 - Categorías de medicamentos varios</t>
  </si>
  <si>
    <t>DS CEFOXITIN</t>
  </si>
  <si>
    <t>5399 - Categorías de medicamentos varios</t>
  </si>
  <si>
    <t>DS CEFTAXIDIME</t>
  </si>
  <si>
    <t>5400 - Categorías de medicamentos varios</t>
  </si>
  <si>
    <t>DS CEFUROXIME</t>
  </si>
  <si>
    <t>5401 - Categorías de medicamentos varios</t>
  </si>
  <si>
    <t>DS CETRIAZONE</t>
  </si>
  <si>
    <t>5402 - Categorías de medicamentos varios</t>
  </si>
  <si>
    <t>DS CIPROFLOXACINA</t>
  </si>
  <si>
    <t>5403 - Categorías de medicamentos varios</t>
  </si>
  <si>
    <t>DS CLINDAMICINA</t>
  </si>
  <si>
    <t>5404 - Categorías de medicamentos varios</t>
  </si>
  <si>
    <t>DS CLORANFENICOL</t>
  </si>
  <si>
    <t>5405 - Categorías de medicamentos varios</t>
  </si>
  <si>
    <t>DS ERITROMICINA</t>
  </si>
  <si>
    <t>5406 - Categorías de medicamentos varios</t>
  </si>
  <si>
    <t>DS FOSFOMICINA</t>
  </si>
  <si>
    <t>5407 - Categorías de medicamentos varios</t>
  </si>
  <si>
    <t>DS FURADANTINA</t>
  </si>
  <si>
    <t>5408 - Categorías de medicamentos varios</t>
  </si>
  <si>
    <t>DS GENTAMICINA</t>
  </si>
  <si>
    <t>5409 - Categorías de medicamentos varios</t>
  </si>
  <si>
    <t>DS GENTAMICINA 120 MG</t>
  </si>
  <si>
    <t>5410 - Categorías de medicamentos varios</t>
  </si>
  <si>
    <t>DS IMIPENEN</t>
  </si>
  <si>
    <t>5411 - Categorías de medicamentos varios</t>
  </si>
  <si>
    <t>DS LEVOFLOXACIN VOL. 50</t>
  </si>
  <si>
    <t>5412 - Categorías de medicamentos varios</t>
  </si>
  <si>
    <t>DS LINCOMICINA</t>
  </si>
  <si>
    <t>5413 - Categorías de medicamentos varios</t>
  </si>
  <si>
    <t>DS MEROPEREN</t>
  </si>
  <si>
    <t>5414 - Categorías de medicamentos varios</t>
  </si>
  <si>
    <t>DS NITROFURADANTINA</t>
  </si>
  <si>
    <t>5415 - Categorías de medicamentos varios</t>
  </si>
  <si>
    <t>DS NORFLOXACIN</t>
  </si>
  <si>
    <t>5416 - Categorías de medicamentos varios</t>
  </si>
  <si>
    <t>DS NOVOBIACIN</t>
  </si>
  <si>
    <t>5417 - Categorías de medicamentos varios</t>
  </si>
  <si>
    <t>DS OPTOQUIN</t>
  </si>
  <si>
    <t>5418 - Categorías de medicamentos varios</t>
  </si>
  <si>
    <t>DS OXALACIN</t>
  </si>
  <si>
    <t>5419 - Categorías de medicamentos varios</t>
  </si>
  <si>
    <t>DS OXIDASA</t>
  </si>
  <si>
    <t>5420 - Categorías de medicamentos varios</t>
  </si>
  <si>
    <t>DS PENICILINA</t>
  </si>
  <si>
    <t>5421 - Categorías de medicamentos varios</t>
  </si>
  <si>
    <t>DS PIPERACILINA</t>
  </si>
  <si>
    <t>5422 - Categorías de medicamentos varios</t>
  </si>
  <si>
    <t>DS PIPERACILINA C/TAXOBAN</t>
  </si>
  <si>
    <t>5423 - Categorías de medicamentos varios</t>
  </si>
  <si>
    <t>DS RIFAMPICIA</t>
  </si>
  <si>
    <t>5424 - Categorías de medicamentos varios</t>
  </si>
  <si>
    <t>DS TETRACICLINA</t>
  </si>
  <si>
    <t>5425 - Categorías de medicamentos varios</t>
  </si>
  <si>
    <t>DS TOBRAMICINA</t>
  </si>
  <si>
    <t>5426 - Categorías de medicamentos varios</t>
  </si>
  <si>
    <t>DS TRIMETROPIN SULFA</t>
  </si>
  <si>
    <t>5427 - Categorías de medicamentos varios</t>
  </si>
  <si>
    <t>DS VANCOMYCINA</t>
  </si>
  <si>
    <t>5428 - Categorías de medicamentos varios</t>
  </si>
  <si>
    <t>EA-50</t>
  </si>
  <si>
    <t>5429 - Categorías de medicamentos varios</t>
  </si>
  <si>
    <t>EASYLITE CONTROL PARA ELEC</t>
  </si>
  <si>
    <t>5430 - Categorías de medicamentos varios</t>
  </si>
  <si>
    <t>EASYLITE REP PREP</t>
  </si>
  <si>
    <t>5431 - Categorías de medicamentos varios</t>
  </si>
  <si>
    <t>EASYLYTE MEDICA CALC.RINSE (CLEANING)</t>
  </si>
  <si>
    <t>5432 - Categorías de medicamentos varios</t>
  </si>
  <si>
    <t>EASYLYTE MEDICA DESPROT. CLEANING SOLUTION</t>
  </si>
  <si>
    <t>5433 - Categorías de medicamentos varios</t>
  </si>
  <si>
    <t>EASYLYTE MEDICA INTERNAL FILLING</t>
  </si>
  <si>
    <t>5434 - Categorías de medicamentos varios</t>
  </si>
  <si>
    <t>EASYLYTE MEDICA MEMBRANE ASSEMBLY</t>
  </si>
  <si>
    <t>5435 - Categorías de medicamentos varios</t>
  </si>
  <si>
    <t>EASYLYTE MEDICA NA/K/CL 400 ML</t>
  </si>
  <si>
    <t>5436 - Categorías de medicamentos varios</t>
  </si>
  <si>
    <t>EASYLYTE MEDICA NA/K/CL 800 ML</t>
  </si>
  <si>
    <t>5437 - Categorías de medicamentos varios</t>
  </si>
  <si>
    <t>EASYLYTE MEDICA SOLUTION VALVE</t>
  </si>
  <si>
    <t>5438 - Categorías de medicamentos varios</t>
  </si>
  <si>
    <t>EASYLYTE MEDICA TURBING KIT</t>
  </si>
  <si>
    <t>5439 - Categorías de medicamentos varios</t>
  </si>
  <si>
    <t>EASYLYTE PAPEL BTS 2x3</t>
  </si>
  <si>
    <t>5449 - Categorías de medicamentos varios</t>
  </si>
  <si>
    <t>ERBA ACIDO URICO</t>
  </si>
  <si>
    <t>5450 - Categorías de medicamentos varios</t>
  </si>
  <si>
    <t>ERBA ALB. 440 10X44 ML</t>
  </si>
  <si>
    <t>5451 - Categorías de medicamentos varios</t>
  </si>
  <si>
    <t>ERBA ALP 110 2X44 ML</t>
  </si>
  <si>
    <t>5452 - Categorías de medicamentos varios</t>
  </si>
  <si>
    <t>ERBA ALT</t>
  </si>
  <si>
    <t>5453 - Categorías de medicamentos varios</t>
  </si>
  <si>
    <t>ERBA AMILASA 110 5 X 22 ML</t>
  </si>
  <si>
    <t>5454 - Categorías de medicamentos varios</t>
  </si>
  <si>
    <t>ERBA AST</t>
  </si>
  <si>
    <t>5455 - Categorías de medicamentos varios</t>
  </si>
  <si>
    <t>ERBA CAL HDL-LDL</t>
  </si>
  <si>
    <t>5456 - Categorías de medicamentos varios</t>
  </si>
  <si>
    <t>ERBA CALCIO</t>
  </si>
  <si>
    <t>5457 - Categorías de medicamentos varios</t>
  </si>
  <si>
    <t>ERBA CK</t>
  </si>
  <si>
    <t>5458 - Categorías de medicamentos varios</t>
  </si>
  <si>
    <t>ERBA COLESTEROL</t>
  </si>
  <si>
    <t>5459 - Categorías de medicamentos varios</t>
  </si>
  <si>
    <t>ERBA CONTROL HEMOGLOBINA GLUCOSILADA</t>
  </si>
  <si>
    <t>5460 - Categorías de medicamentos varios</t>
  </si>
  <si>
    <t>ERBA CONTROL MP 120</t>
  </si>
  <si>
    <t>5461 - Categorías de medicamentos varios</t>
  </si>
  <si>
    <t>ERBA CONTROL NORMAL</t>
  </si>
  <si>
    <t>5462 - Categorías de medicamentos varios</t>
  </si>
  <si>
    <t>ERBA CONTROL PATOLOGICO</t>
  </si>
  <si>
    <t>5463 - Categorías de medicamentos varios</t>
  </si>
  <si>
    <t>ERBA CREATININA</t>
  </si>
  <si>
    <t>5464 - Categorías de medicamentos varios</t>
  </si>
  <si>
    <t>ERBA FOSFORO</t>
  </si>
  <si>
    <t>5465 - Categorías de medicamentos varios</t>
  </si>
  <si>
    <t>ERBA GGT</t>
  </si>
  <si>
    <t>5466 - Categorías de medicamentos varios</t>
  </si>
  <si>
    <t>ERBA GLUCOSA</t>
  </si>
  <si>
    <t>5467 - Categorías de medicamentos varios</t>
  </si>
  <si>
    <t>ERBA HBA1C</t>
  </si>
  <si>
    <t>5468 - Categorías de medicamentos varios</t>
  </si>
  <si>
    <t>ERBA HBA1C CAL</t>
  </si>
  <si>
    <t>5469 - Categorías de medicamentos varios</t>
  </si>
  <si>
    <t>ERBA HBA1C+ CALIBRADOR</t>
  </si>
  <si>
    <t>5470 - Categorías de medicamentos varios</t>
  </si>
  <si>
    <t>ERBA HDL DIRECTA</t>
  </si>
  <si>
    <t>5471 - Categorías de medicamentos varios</t>
  </si>
  <si>
    <t>ERBA HDL/LDL CAL</t>
  </si>
  <si>
    <t>5472 - Categorías de medicamentos varios</t>
  </si>
  <si>
    <t>ERBA ISE MODULE UNIDAD</t>
  </si>
  <si>
    <t>5473 - Categorías de medicamentos varios</t>
  </si>
  <si>
    <t>ERBA LDH 110</t>
  </si>
  <si>
    <t>5474 - Categorías de medicamentos varios</t>
  </si>
  <si>
    <t>ERBA LDL DIRECTA</t>
  </si>
  <si>
    <t>5475 - Categorías de medicamentos varios</t>
  </si>
  <si>
    <t>ERBA LIPASA</t>
  </si>
  <si>
    <t>5476 - Categorías de medicamentos varios</t>
  </si>
  <si>
    <t>ERBA MAL</t>
  </si>
  <si>
    <t>5477 - Categorías de medicamentos varios</t>
  </si>
  <si>
    <t>ERBA MAL CAL</t>
  </si>
  <si>
    <t>5478 - Categorías de medicamentos varios</t>
  </si>
  <si>
    <t>ERBA MAL CON</t>
  </si>
  <si>
    <t>5479 - Categorías de medicamentos varios</t>
  </si>
  <si>
    <t>ERBA MG</t>
  </si>
  <si>
    <t>5480 - Categorías de medicamentos varios</t>
  </si>
  <si>
    <t>ERBA MP 120  UNIDAD</t>
  </si>
  <si>
    <t>5481 - Categorías de medicamentos varios</t>
  </si>
  <si>
    <t>ERBA MULTICALIBRADOR</t>
  </si>
  <si>
    <t>5482 - Categorías de medicamentos varios</t>
  </si>
  <si>
    <t>ERBA PRETTY ELECTROFORESISPROTEINA</t>
  </si>
  <si>
    <t>5483 - Categorías de medicamentos varios</t>
  </si>
  <si>
    <t>ERBA PROTEINA TOTAL</t>
  </si>
  <si>
    <t>5484 - Categorías de medicamentos varios</t>
  </si>
  <si>
    <t>ERBA SOLUCION ACIDA</t>
  </si>
  <si>
    <t>5485 - Categorías de medicamentos varios</t>
  </si>
  <si>
    <t>ERBA SOLUCION ALCALINA</t>
  </si>
  <si>
    <t>5486 - Categorías de medicamentos varios</t>
  </si>
  <si>
    <t>ERBA TP</t>
  </si>
  <si>
    <t>5487 - Categorías de medicamentos varios</t>
  </si>
  <si>
    <t>ERBA TRIGLICERIDO</t>
  </si>
  <si>
    <t>5488 - Categorías de medicamentos varios</t>
  </si>
  <si>
    <t>ERBA UREA</t>
  </si>
  <si>
    <t>5489 - Categorías de medicamentos varios</t>
  </si>
  <si>
    <t>ERBA XL AUTO WASH</t>
  </si>
  <si>
    <t>5490 - Categorías de medicamentos varios</t>
  </si>
  <si>
    <t>ERBA XL WASH</t>
  </si>
  <si>
    <t>5491 - Categorías de medicamentos varios</t>
  </si>
  <si>
    <t>ESCOBILLA P/ LAVAR TUBOS GRANDES</t>
  </si>
  <si>
    <t>5492 - Categorías de medicamentos varios</t>
  </si>
  <si>
    <t>ESCOBILLAS P/LAVAR TUBOS  PEQUEÑA</t>
  </si>
  <si>
    <t>5493 - Categorías de medicamentos varios</t>
  </si>
  <si>
    <t>ESTERILIZADOR DE PIPETAS PASTEUR</t>
  </si>
  <si>
    <t>5494 - Categorías de medicamentos varios</t>
  </si>
  <si>
    <t>ETER</t>
  </si>
  <si>
    <t>5495 - Categorías de medicamentos varios</t>
  </si>
  <si>
    <t>ETIQ. TOMA DE MUESTRA 2.0 X 1 C/24</t>
  </si>
  <si>
    <t>5496 - Categorías de medicamentos varios</t>
  </si>
  <si>
    <t>FACTOR REUMATOIDE</t>
  </si>
  <si>
    <t>5497 - Categorías de medicamentos varios</t>
  </si>
  <si>
    <t>FENOL EN GRAMOS</t>
  </si>
  <si>
    <t>5498 - Categorías de medicamentos varios</t>
  </si>
  <si>
    <t>FENOL LIQUIDO</t>
  </si>
  <si>
    <t>5499 - Categorías de medicamentos varios</t>
  </si>
  <si>
    <t>FIBRINOGENO</t>
  </si>
  <si>
    <t>5500 - Categorías de medicamentos varios</t>
  </si>
  <si>
    <t>FORMOL</t>
  </si>
  <si>
    <t>5501 - Categorías de medicamentos varios</t>
  </si>
  <si>
    <t>FRASCO DE 60ML</t>
  </si>
  <si>
    <t>5502 - Categorías de medicamentos varios</t>
  </si>
  <si>
    <t>FRASCO HEMOCULTIVO ADULTO</t>
  </si>
  <si>
    <t>5503 - Categorías de medicamentos varios</t>
  </si>
  <si>
    <t>FRASCO HEMOCULTIVO PEDIATRICO</t>
  </si>
  <si>
    <t>5504 - Categorías de medicamentos varios</t>
  </si>
  <si>
    <t>FRASCO NO STERIL PARA ORINA</t>
  </si>
  <si>
    <t>5505 - Categorías de medicamentos varios</t>
  </si>
  <si>
    <t>FRASCO P/ BIOPSIAS</t>
  </si>
  <si>
    <t>5506 - Categorías de medicamentos varios</t>
  </si>
  <si>
    <t>FRASCO P/ DESCARTAR AGUJAS</t>
  </si>
  <si>
    <t>5507 - Categorías de medicamentos varios</t>
  </si>
  <si>
    <t>FRASCOS P/ CITOLOGIA</t>
  </si>
  <si>
    <t>5508 - Categorías de medicamentos varios</t>
  </si>
  <si>
    <t>FRASCOS P/COPROLOGICOS</t>
  </si>
  <si>
    <t>5519 - Categorías de medicamentos varios</t>
  </si>
  <si>
    <t>FUSINA</t>
  </si>
  <si>
    <t>5520 - Categorías de medicamentos varios</t>
  </si>
  <si>
    <t>FUS-SHEATH</t>
  </si>
  <si>
    <t>5521 - Categorías de medicamentos varios</t>
  </si>
  <si>
    <t>GASA</t>
  </si>
  <si>
    <t>5522 - Categorías de medicamentos varios</t>
  </si>
  <si>
    <t>5523 - Categorías de medicamentos varios</t>
  </si>
  <si>
    <t>GAZA 36 X 100 YDS.</t>
  </si>
  <si>
    <t>5524 - Categorías de medicamentos varios</t>
  </si>
  <si>
    <t>5529 - Categorías de medicamentos varios</t>
  </si>
  <si>
    <t>GLOBOS P/MUESTRA-PRUEBA DE ALIENTO</t>
  </si>
  <si>
    <t>5531 - Categorías de medicamentos varios</t>
  </si>
  <si>
    <t>GLUCOLA</t>
  </si>
  <si>
    <t>5537 - Categorías de medicamentos varios</t>
  </si>
  <si>
    <t>GORRO DE ENFERMERA UND.</t>
  </si>
  <si>
    <t>5539 - Categorías de medicamentos varios</t>
  </si>
  <si>
    <t>GOTEROS PLASTICO</t>
  </si>
  <si>
    <t>5543 - Categorías de medicamentos varios</t>
  </si>
  <si>
    <t>GUANTE DE GOMA, NITRILO M</t>
  </si>
  <si>
    <t>PAR</t>
  </si>
  <si>
    <t>5546 - Categorías de medicamentos varios</t>
  </si>
  <si>
    <t>GUANTES DE EXAMEN  M C/100</t>
  </si>
  <si>
    <t>5547 - Categorías de medicamentos varios</t>
  </si>
  <si>
    <t>HBSAG ELISA 96T MP</t>
  </si>
  <si>
    <t>5550 - Categorías de medicamentos varios</t>
  </si>
  <si>
    <t>HBSAG ELISA DIAGNOSTIC</t>
  </si>
  <si>
    <t>5553 - Categorías de medicamentos varios</t>
  </si>
  <si>
    <t>HBSAG MANUAL</t>
  </si>
  <si>
    <t>5557 - Categorías de medicamentos varios</t>
  </si>
  <si>
    <t>HCV ELISA DIAGNOSTIC</t>
  </si>
  <si>
    <t>5562 - Categorías de medicamentos varios</t>
  </si>
  <si>
    <t>HCV MANUAL 50/1</t>
  </si>
  <si>
    <t>5563 - Categorías de medicamentos varios</t>
  </si>
  <si>
    <t>HCV MP</t>
  </si>
  <si>
    <t>5571 - Categorías de medicamentos varios</t>
  </si>
  <si>
    <t>HISOPOS ESTERILES</t>
  </si>
  <si>
    <t>5572 - Categorías de medicamentos varios</t>
  </si>
  <si>
    <t>HIV ELISA 96T</t>
  </si>
  <si>
    <t>5573 - Categorías de medicamentos varios</t>
  </si>
  <si>
    <t>HIV ELISA BIOKIT 192T</t>
  </si>
  <si>
    <t>5574 - Categorías de medicamentos varios</t>
  </si>
  <si>
    <t>HIV ELISA BIOKIT 480T</t>
  </si>
  <si>
    <t>5595 - Categorías de medicamentos varios</t>
  </si>
  <si>
    <t>IMM . 2000  T4  TOTAL  600T</t>
  </si>
  <si>
    <t>5596 - Categorías de medicamentos varios</t>
  </si>
  <si>
    <t>IMM SAMPLE CUPS</t>
  </si>
  <si>
    <t>5597 - Categorías de medicamentos varios</t>
  </si>
  <si>
    <t>IMM.  2000 T3 TOTAL</t>
  </si>
  <si>
    <t>5598 - Categorías de medicamentos varios</t>
  </si>
  <si>
    <t>IMM.  SUSTRATE MODULE</t>
  </si>
  <si>
    <t>5599 - Categorías de medicamentos varios</t>
  </si>
  <si>
    <t>IMM. 2000  AFP 200T</t>
  </si>
  <si>
    <t>5600 - Categorías de medicamentos varios</t>
  </si>
  <si>
    <t>IMM. 2000  DRIVEN TUBO</t>
  </si>
  <si>
    <t>5601 - Categorías de medicamentos varios</t>
  </si>
  <si>
    <t>IMM. 2000 ACIDO FOLICO</t>
  </si>
  <si>
    <t>5602 - Categorías de medicamentos varios</t>
  </si>
  <si>
    <t>IMM. 2000 ANTI-HBC TOTAL</t>
  </si>
  <si>
    <t>5603 - Categorías de medicamentos varios</t>
  </si>
  <si>
    <t>IMM. 2000 CEA 200T</t>
  </si>
  <si>
    <t>5604 - Categorías de medicamentos varios</t>
  </si>
  <si>
    <t>IMM. 2000 DILUYENTE HCG</t>
  </si>
  <si>
    <t>5605 - Categorías de medicamentos varios</t>
  </si>
  <si>
    <t>IMM. 2000 HBS TOTAL</t>
  </si>
  <si>
    <t>5606 - Categorías de medicamentos varios</t>
  </si>
  <si>
    <t>IMM. 2000 HCG 200T</t>
  </si>
  <si>
    <t>5607 - Categorías de medicamentos varios</t>
  </si>
  <si>
    <t>IMM. 2000 MULTIDILUENTE 1</t>
  </si>
  <si>
    <t>5608 - Categorías de medicamentos varios</t>
  </si>
  <si>
    <t>IMM. 2000 MULTIDILUENTE 2</t>
  </si>
  <si>
    <t>5609 - Categorías de medicamentos varios</t>
  </si>
  <si>
    <t>IMM. 2000 PSA 600T</t>
  </si>
  <si>
    <t>5610 - Categorías de medicamentos varios</t>
  </si>
  <si>
    <t>IMM. 2000 SAMPLE CUPS</t>
  </si>
  <si>
    <t>5611 - Categorías de medicamentos varios</t>
  </si>
  <si>
    <t>IMM. 2000 T4 FREE</t>
  </si>
  <si>
    <t>5612 - Categorías de medicamentos varios</t>
  </si>
  <si>
    <t>IMM. 2000 T4 LIBRE 600T</t>
  </si>
  <si>
    <t>5613 - Categorías de medicamentos varios</t>
  </si>
  <si>
    <t>IMM. 2000 TOXOPLASMA IGG 200T</t>
  </si>
  <si>
    <t>5614 - Categorías de medicamentos varios</t>
  </si>
  <si>
    <t>IMM. 2000 TOXOPLASMA IGM 200 T.</t>
  </si>
  <si>
    <t>5626 - Categorías de medicamentos varios</t>
  </si>
  <si>
    <t>IMM.2000 FREE PSA  200T</t>
  </si>
  <si>
    <t>5627 - Categorías de medicamentos varios</t>
  </si>
  <si>
    <t>IMM.2000 GI-MA 200T</t>
  </si>
  <si>
    <t>5628 - Categorías de medicamentos varios</t>
  </si>
  <si>
    <t>IMM.2000 PROBE CLEANIG</t>
  </si>
  <si>
    <t>5629 - Categorías de medicamentos varios</t>
  </si>
  <si>
    <t>IMM.2000 PROBE WASH MODULE</t>
  </si>
  <si>
    <t>5630 - Categorías de medicamentos varios</t>
  </si>
  <si>
    <t>IMM.2000 THIRD GENEREATION TSH KIT 600T</t>
  </si>
  <si>
    <t>5631 - Categorías de medicamentos varios</t>
  </si>
  <si>
    <t>IMM.2000 TOTAL T3 KIT 600T</t>
  </si>
  <si>
    <t>5635 - Categorías de medicamentos varios</t>
  </si>
  <si>
    <t>ISOVITALEX  ENRIQUECIDO</t>
  </si>
  <si>
    <t>5657 - Categorías de medicamentos varios</t>
  </si>
  <si>
    <t>LAPIZ DE CERA</t>
  </si>
  <si>
    <t>5661 - Categorías de medicamentos varios</t>
  </si>
  <si>
    <t>LIQUIDO CENTELLEANTE --PRUEBA DE ALIENTO</t>
  </si>
  <si>
    <t>5663 - Categorías de medicamentos varios</t>
  </si>
  <si>
    <t>LUGOL</t>
  </si>
  <si>
    <t>5669 - Categorías de medicamentos varios</t>
  </si>
  <si>
    <t>MASCARILLA QUIRURG. C/GOMITA</t>
  </si>
  <si>
    <t>5671 - Categorías de medicamentos varios</t>
  </si>
  <si>
    <t>MASCARILLAS QUIR. C/ GOMITA</t>
  </si>
  <si>
    <t>5672 - Categorías de medicamentos varios</t>
  </si>
  <si>
    <t>MASCARILLAS QUIRURGICAS</t>
  </si>
  <si>
    <t>5686 - Categorías de medicamentos varios</t>
  </si>
  <si>
    <t>MS ALPHA NAPHTOL</t>
  </si>
  <si>
    <t>5691 - Categorías de medicamentos varios</t>
  </si>
  <si>
    <t>MS KOVAC</t>
  </si>
  <si>
    <t>5692 - Categorías de medicamentos varios</t>
  </si>
  <si>
    <t>MS N,N-DIMETIL NAPHTHYLAM</t>
  </si>
  <si>
    <t>5693 - Categorías de medicamentos varios</t>
  </si>
  <si>
    <t>MS PANEL NEGATIVO</t>
  </si>
  <si>
    <t>5694 - Categorías de medicamentos varios</t>
  </si>
  <si>
    <t>MS PANEL POSITIVO</t>
  </si>
  <si>
    <t>5695 - Categorías de medicamentos varios</t>
  </si>
  <si>
    <t>MS PEPTIDASA</t>
  </si>
  <si>
    <t>5696 - Categorías de medicamentos varios</t>
  </si>
  <si>
    <t>MS PROMT</t>
  </si>
  <si>
    <t>5697 - Categorías de medicamentos varios</t>
  </si>
  <si>
    <t>MS ZOCALO DE LAMPARA AS-4</t>
  </si>
  <si>
    <t>5698 - Categorías de medicamentos varios</t>
  </si>
  <si>
    <t>NEVERA PARA BANCO DE SANGRE</t>
  </si>
  <si>
    <t>5699 - Categorías de medicamentos varios</t>
  </si>
  <si>
    <t>NITRATO DE PLATA</t>
  </si>
  <si>
    <t>5700 - Categorías de medicamentos varios</t>
  </si>
  <si>
    <t>OG-6</t>
  </si>
  <si>
    <t>5701 - Categorías de medicamentos varios</t>
  </si>
  <si>
    <t>PAPEL FILTRO 15 X 30 CM</t>
  </si>
  <si>
    <t>5702 - Categorías de medicamentos varios</t>
  </si>
  <si>
    <t>PAPEL FILTRO 46 X 57 CM</t>
  </si>
  <si>
    <t>5703 - Categorías de medicamentos varios</t>
  </si>
  <si>
    <t>PAPEL FILTRO 7 X 22 CM</t>
  </si>
  <si>
    <t>5704 - Categorías de medicamentos varios</t>
  </si>
  <si>
    <t>PAPEL FILTRO CIRCULAR 24.0 CM</t>
  </si>
  <si>
    <t>5705 - Categorías de medicamentos varios</t>
  </si>
  <si>
    <t>PAPEL PARAFINADO</t>
  </si>
  <si>
    <t>5706 - Categorías de medicamentos varios</t>
  </si>
  <si>
    <t>PAPEL TERMICO  2 1/4</t>
  </si>
  <si>
    <t>5707 - Categorías de medicamentos varios</t>
  </si>
  <si>
    <t>PARAFINA</t>
  </si>
  <si>
    <t>5708 - Categorías de medicamentos varios</t>
  </si>
  <si>
    <t>PARAROSANILINE HCL --FUSINA BASICA</t>
  </si>
  <si>
    <t>5709 - Categorías de medicamentos varios</t>
  </si>
  <si>
    <t>PENTRA BASOLYSE II</t>
  </si>
  <si>
    <t>5710 - Categorías de medicamentos varios</t>
  </si>
  <si>
    <t>PENTRA CARTUCHO P/IMPRESORA</t>
  </si>
  <si>
    <t>5711 - Categorías de medicamentos varios</t>
  </si>
  <si>
    <t>PENTRA CLEANER</t>
  </si>
  <si>
    <t>5712 - Categorías de medicamentos varios</t>
  </si>
  <si>
    <t>PENTRA DILUENTE</t>
  </si>
  <si>
    <t>5713 - Categorías de medicamentos varios</t>
  </si>
  <si>
    <t>PENTRA LEUCODIFF</t>
  </si>
  <si>
    <t>5714 - Categorías de medicamentos varios</t>
  </si>
  <si>
    <t>PENTRA MINOCAL CALIBRADOR ABX</t>
  </si>
  <si>
    <t>5715 - Categorías de medicamentos varios</t>
  </si>
  <si>
    <t>PENTRA MINOTROL ABX</t>
  </si>
  <si>
    <t>5716 - Categorías de medicamentos varios</t>
  </si>
  <si>
    <t>PENTRA STANDARD 1</t>
  </si>
  <si>
    <t>5717 - Categorías de medicamentos varios</t>
  </si>
  <si>
    <t>PF ADULTO FAN 30ML</t>
  </si>
  <si>
    <t>5718 - Categorías de medicamentos varios</t>
  </si>
  <si>
    <t>PF PEDIATRIC FAN 100X20 ML</t>
  </si>
  <si>
    <t>5719 - Categorías de medicamentos varios</t>
  </si>
  <si>
    <t>PIPETA AUTOMATICA 100 UL</t>
  </si>
  <si>
    <t>5720 - Categorías de medicamentos varios</t>
  </si>
  <si>
    <t>PIPETA AUTOMATICA 1000 UL</t>
  </si>
  <si>
    <t>5721 - Categorías de medicamentos varios</t>
  </si>
  <si>
    <t>PIPETA AUTOMATICA 200 ML</t>
  </si>
  <si>
    <t>5722 - Categorías de medicamentos varios</t>
  </si>
  <si>
    <t>PIPETA AUTOMATICA 20-200 UL</t>
  </si>
  <si>
    <t>5723 - Categorías de medicamentos varios</t>
  </si>
  <si>
    <t>PIPETA AUTOMATICA 25 UL</t>
  </si>
  <si>
    <t>5724 - Categorías de medicamentos varios</t>
  </si>
  <si>
    <t>PIPETA AUTOMATICA 250 UL</t>
  </si>
  <si>
    <t>5725 - Categorías de medicamentos varios</t>
  </si>
  <si>
    <t>PIPETA AUTOMATICA 5 UL</t>
  </si>
  <si>
    <t>5726 - Categorías de medicamentos varios</t>
  </si>
  <si>
    <t>PIPETA AUTOMATICA 50 UL</t>
  </si>
  <si>
    <t>5727 - Categorías de medicamentos varios</t>
  </si>
  <si>
    <t>PIPETA AUTOMATICA 5-50UL</t>
  </si>
  <si>
    <t>5728 - Categorías de medicamentos varios</t>
  </si>
  <si>
    <t>PIPETA AUTOMATICA20-200L</t>
  </si>
  <si>
    <t>5729 - Categorías de medicamentos varios</t>
  </si>
  <si>
    <t>PIPETA CON BULBO 5 ML</t>
  </si>
  <si>
    <t>5730 - Categorías de medicamentos varios</t>
  </si>
  <si>
    <t>PIPETA DE MEDICION 0.5 ML</t>
  </si>
  <si>
    <t>5731 - Categorías de medicamentos varios</t>
  </si>
  <si>
    <t>PIPETA DE MEDICION 1 ML</t>
  </si>
  <si>
    <t>5732 - Categorías de medicamentos varios</t>
  </si>
  <si>
    <t>PIPETA DE MEDICION 2 ML</t>
  </si>
  <si>
    <t>5733 - Categorías de medicamentos varios</t>
  </si>
  <si>
    <t>PIPETA DE MEDICION 20 ML</t>
  </si>
  <si>
    <t>5734 - Categorías de medicamentos varios</t>
  </si>
  <si>
    <t>PIPETA DE MEDICION 5ML</t>
  </si>
  <si>
    <t>5735 - Categorías de medicamentos varios</t>
  </si>
  <si>
    <t>PIPETA ESTERILES 2 ML</t>
  </si>
  <si>
    <t>5736 - Categorías de medicamentos varios</t>
  </si>
  <si>
    <t>PIPETA MEDICION 0.1 ML</t>
  </si>
  <si>
    <t>5737 - Categorías de medicamentos varios</t>
  </si>
  <si>
    <t>PIPETA P/CONTEO GLOBULO ROJO</t>
  </si>
  <si>
    <t>5738 - Categorías de medicamentos varios</t>
  </si>
  <si>
    <t>PIPETA PASTERUR DE VIDRIO 5"</t>
  </si>
  <si>
    <t>5739 - Categorías de medicamentos varios</t>
  </si>
  <si>
    <t>PIPETA PASTEUR DE VIDRIO 9´´</t>
  </si>
  <si>
    <t>5740 - Categorías de medicamentos varios</t>
  </si>
  <si>
    <t>PIPETA SOCOREX 100-1000L</t>
  </si>
  <si>
    <t>5741 - Categorías de medicamentos varios</t>
  </si>
  <si>
    <t>PIPETA SOCOREX ACURA 835 AUT. DE 0.5-5ML</t>
  </si>
  <si>
    <t>5742 - Categorías de medicamentos varios</t>
  </si>
  <si>
    <t>PIPETA VOLUMETRICA 1 ML</t>
  </si>
  <si>
    <t>5743 - Categorías de medicamentos varios</t>
  </si>
  <si>
    <t>PIPETA VOLUMETRICA 15 ML</t>
  </si>
  <si>
    <t>5744 - Categorías de medicamentos varios</t>
  </si>
  <si>
    <t>PIPETA VOLUMETRICA 2 ML</t>
  </si>
  <si>
    <t>5745 - Categorías de medicamentos varios</t>
  </si>
  <si>
    <t>PIPETA VOLUMETRICA 20 ML</t>
  </si>
  <si>
    <t>5746 - Categorías de medicamentos varios</t>
  </si>
  <si>
    <t>PIPETAS P/CONTEO DE BLANCO</t>
  </si>
  <si>
    <t>5747 - Categorías de medicamentos varios</t>
  </si>
  <si>
    <t>PLACA DE PETRI DOBLE 20/1</t>
  </si>
  <si>
    <t>5748 - Categorías de medicamentos varios</t>
  </si>
  <si>
    <t>PLACA DE PETRIC 150X15</t>
  </si>
  <si>
    <t>5749 - Categorías de medicamentos varios</t>
  </si>
  <si>
    <t>PLACA DE PETRIC DOBLE</t>
  </si>
  <si>
    <t>5750 - Categorías de medicamentos varios</t>
  </si>
  <si>
    <t>PLACA DE PETRIC SIMPLE</t>
  </si>
  <si>
    <t>5751 - Categorías de medicamentos varios</t>
  </si>
  <si>
    <t>PLACA DE PETRIC SIMPLE 20/1</t>
  </si>
  <si>
    <t>5752 - Categorías de medicamentos varios</t>
  </si>
  <si>
    <t>PLACA PARA  TIPIFICACION</t>
  </si>
  <si>
    <t>5753 - Categorías de medicamentos varios</t>
  </si>
  <si>
    <t>PLACA VDRL</t>
  </si>
  <si>
    <t>5754 - Categorías de medicamentos varios</t>
  </si>
  <si>
    <t>PORTA AGUJA (CAMISA P/ VACUTAINER)</t>
  </si>
  <si>
    <t>5755 - Categorías de medicamentos varios</t>
  </si>
  <si>
    <t>PORTA OBJETO ESMERILADO 50/1</t>
  </si>
  <si>
    <t>5756 - Categorías de medicamentos varios</t>
  </si>
  <si>
    <t>PORTA OBJETO SIMPLE</t>
  </si>
  <si>
    <t>5757 - Categorías de medicamentos varios</t>
  </si>
  <si>
    <t>PORTA OBJETOS ESMERILADO 72/1</t>
  </si>
  <si>
    <t>5758 - Categorías de medicamentos varios</t>
  </si>
  <si>
    <t>PORTA TUBOS P/CENTRIFUGA</t>
  </si>
  <si>
    <t>5759 - Categorías de medicamentos varios</t>
  </si>
  <si>
    <t>PRETTY ELECTROFORESIS DE PROTEINA</t>
  </si>
  <si>
    <t>5760 - Categorías de medicamentos varios</t>
  </si>
  <si>
    <t>PROBIOTICO 1X10 UFC SUPLEMENTO</t>
  </si>
  <si>
    <t>5761 - Categorías de medicamentos varios</t>
  </si>
  <si>
    <t>PROPANOL 11 GALON</t>
  </si>
  <si>
    <t>5762 - Categorías de medicamentos varios</t>
  </si>
  <si>
    <t>PROTEINA C REACTIVA PCR</t>
  </si>
  <si>
    <t>5763 - Categorías de medicamentos varios</t>
  </si>
  <si>
    <t>PROTEINA C REACTIVA-- PCR</t>
  </si>
  <si>
    <t>5764 - Categorías de medicamentos varios</t>
  </si>
  <si>
    <t>PROTEINA TOTAL (BIURET) 200 T.</t>
  </si>
  <si>
    <t>5765 - Categorías de medicamentos varios</t>
  </si>
  <si>
    <t>PROTEINA TOTAL MANUAL</t>
  </si>
  <si>
    <t>5766 - Categorías de medicamentos varios</t>
  </si>
  <si>
    <t>5767 - Categorías de medicamentos varios</t>
  </si>
  <si>
    <t>PROTEUX OX 19</t>
  </si>
  <si>
    <t>5768 - Categorías de medicamentos varios</t>
  </si>
  <si>
    <t>PROTROMBINA -APTT  10ML</t>
  </si>
  <si>
    <t>5769 - Categorías de medicamentos varios</t>
  </si>
  <si>
    <t>PROTROMBINA APTT 6/1</t>
  </si>
  <si>
    <t>5770 - Categorías de medicamentos varios</t>
  </si>
  <si>
    <t>PROTROMBINA--APTT  10/1</t>
  </si>
  <si>
    <t>5771 - Categorías de medicamentos varios</t>
  </si>
  <si>
    <t>PROTROMBINA-APTT 2ML</t>
  </si>
  <si>
    <t>5772 - Categorías de medicamentos varios</t>
  </si>
  <si>
    <t>PRUEBA DE EMBARAZO EN ORINA Y SUERO 50/1</t>
  </si>
  <si>
    <t>5773 - Categorías de medicamentos varios</t>
  </si>
  <si>
    <t>PRUEBA EMBARAZO  SET 50/1</t>
  </si>
  <si>
    <t>5774 - Categorías de medicamentos varios</t>
  </si>
  <si>
    <t>PRUEBA UNIGOLD HIV  20/1</t>
  </si>
  <si>
    <t>5775 - Categorías de medicamentos varios</t>
  </si>
  <si>
    <t>PUNTA P/SOCOREX ACURA 835 AUT. 0.5-5ML</t>
  </si>
  <si>
    <t>5776 - Categorías de medicamentos varios</t>
  </si>
  <si>
    <t>QC P/ELETROFORESIS EMOGLOBINA ASC</t>
  </si>
  <si>
    <t>5777 - Categorías de medicamentos varios</t>
  </si>
  <si>
    <t>QG P/ELETROFORESIS EMOGLOBINA</t>
  </si>
  <si>
    <t>5778 - Categorías de medicamentos varios</t>
  </si>
  <si>
    <t>QUICKSCAN  HEMOGLOBINA ALCALINA</t>
  </si>
  <si>
    <t>5779 - Categorías de medicamentos varios</t>
  </si>
  <si>
    <t>QUICKSCAN 2000 HELENA -ELECTROFORESIS</t>
  </si>
  <si>
    <t>5780 - Categorías de medicamentos varios</t>
  </si>
  <si>
    <t>QUICKSCAN CONTROL HEMOGLOBINA</t>
  </si>
  <si>
    <t>5781 - Categorías de medicamentos varios</t>
  </si>
  <si>
    <t>QUICKSCAN H. CONTROL PROTEINA NORMAL</t>
  </si>
  <si>
    <t>5782 - Categorías de medicamentos varios</t>
  </si>
  <si>
    <t>QUICKSCAN H.QG APLICADOR SUERO</t>
  </si>
  <si>
    <t>5783 - Categorías de medicamentos varios</t>
  </si>
  <si>
    <t>QUICKSCAN PROTEINA SPLIT B</t>
  </si>
  <si>
    <t>5784 - Categorías de medicamentos varios</t>
  </si>
  <si>
    <t>QUICKSCAN REP. SOLUTION</t>
  </si>
  <si>
    <t>5785 - Categorías de medicamentos varios</t>
  </si>
  <si>
    <t>QUICKSCAN SAMPLE CUP SUERO</t>
  </si>
  <si>
    <t>5786 - Categorías de medicamentos varios</t>
  </si>
  <si>
    <t>REACTIVO HIV RAPIDO</t>
  </si>
  <si>
    <t>5787 - Categorías de medicamentos varios</t>
  </si>
  <si>
    <t>REACTIVOS PARA RETICULOCITOS</t>
  </si>
  <si>
    <t>5788 - Categorías de medicamentos varios</t>
  </si>
  <si>
    <t>RELOJ CRONOMETRO 1 HORA</t>
  </si>
  <si>
    <t>5789 - Categorías de medicamentos varios</t>
  </si>
  <si>
    <t>ROTOR PARA CENTRIFUGA</t>
  </si>
  <si>
    <t>5790 - Categorías de medicamentos varios</t>
  </si>
  <si>
    <t>SANGRE DE CARNERO 50 ML</t>
  </si>
  <si>
    <t>5791 - Categorías de medicamentos varios</t>
  </si>
  <si>
    <t>SANGRE OCULTA EN HECES</t>
  </si>
  <si>
    <t>5792 - Categorías de medicamentos varios</t>
  </si>
  <si>
    <t>5793 - Categorías de medicamentos varios</t>
  </si>
  <si>
    <t>SANGRE OCULTA EN HECES --DONADO</t>
  </si>
  <si>
    <t>5794 - Categorías de medicamentos varios</t>
  </si>
  <si>
    <t>SICKLE 2000</t>
  </si>
  <si>
    <t>5795 - Categorías de medicamentos varios</t>
  </si>
  <si>
    <t>SICKLE CELLS</t>
  </si>
  <si>
    <t>5796 - Categorías de medicamentos varios</t>
  </si>
  <si>
    <t>SICKLE SOL</t>
  </si>
  <si>
    <t>5797 - Categorías de medicamentos varios</t>
  </si>
  <si>
    <t>SICKLE STAR</t>
  </si>
  <si>
    <t>5800 - Categorías de medicamentos varios</t>
  </si>
  <si>
    <t>SLIDES-PORTA OBJETOS ESM-DONADO</t>
  </si>
  <si>
    <t>5801 - Categorías de medicamentos varios</t>
  </si>
  <si>
    <t>SOL. SALINO 0.9% FCO. DE 1000</t>
  </si>
  <si>
    <t>5802 - Categorías de medicamentos varios</t>
  </si>
  <si>
    <t>SOLUCION P/ CONTEO RETICULOCITO</t>
  </si>
  <si>
    <t>5803 - Categorías de medicamentos varios</t>
  </si>
  <si>
    <t>SOLUCION P/CONTEO EOSINOFILOS</t>
  </si>
  <si>
    <t>5804 - Categorías de medicamentos varios</t>
  </si>
  <si>
    <t>SOLUCION PH ELETRODE 250 ML</t>
  </si>
  <si>
    <t>5805 - Categorías de medicamentos varios</t>
  </si>
  <si>
    <t>SOLUCION STIRAGE 230ML</t>
  </si>
  <si>
    <t>5806 - Categorías de medicamentos varios</t>
  </si>
  <si>
    <t>SOLUSION GABE</t>
  </si>
  <si>
    <t>5807 - Categorías de medicamentos varios</t>
  </si>
  <si>
    <t>STANDARD BILIRRUBINA</t>
  </si>
  <si>
    <t>5808 - Categorías de medicamentos varios</t>
  </si>
  <si>
    <t>STANDARD CAL.  PRUEBA DE ALIENTO</t>
  </si>
  <si>
    <t>5809 - Categorías de medicamentos varios</t>
  </si>
  <si>
    <t>STREPTO KIT</t>
  </si>
  <si>
    <t>5810 - Categorías de medicamentos varios</t>
  </si>
  <si>
    <t>STRONG CARBOL FUCHSIN-DONADO</t>
  </si>
  <si>
    <t>LT.</t>
  </si>
  <si>
    <t>5811 - Categorías de medicamentos varios</t>
  </si>
  <si>
    <t>SUDAN III</t>
  </si>
  <si>
    <t>5812 - Categorías de medicamentos varios</t>
  </si>
  <si>
    <t>SULFATO DE ALUMINIO POTASICO 500 GR</t>
  </si>
  <si>
    <t>5813 - Categorías de medicamentos varios</t>
  </si>
  <si>
    <t>SYMEX STROMATOLYSER FD-I</t>
  </si>
  <si>
    <t>5814 - Categorías de medicamentos varios</t>
  </si>
  <si>
    <t>SYMEX STROMATOLYSER FD-II</t>
  </si>
  <si>
    <t>5815 - Categorías de medicamentos varios</t>
  </si>
  <si>
    <t>SYMEX STROMATOLYZER FB</t>
  </si>
  <si>
    <t>5816 - Categorías de medicamentos varios</t>
  </si>
  <si>
    <t>SYMEX SULFOLYSER</t>
  </si>
  <si>
    <t>5817 - Categorías de medicamentos varios</t>
  </si>
  <si>
    <t>SYSMEX  STROMATOLYZER 4DL</t>
  </si>
  <si>
    <t>5818 - Categorías de medicamentos varios</t>
  </si>
  <si>
    <t>SYSMEX CELLPACK</t>
  </si>
  <si>
    <t>5819 - Categorías de medicamentos varios</t>
  </si>
  <si>
    <t>SYSMEX CONTROL HEMATOLOGICO</t>
  </si>
  <si>
    <t>5820 - Categorías de medicamentos varios</t>
  </si>
  <si>
    <t>SYSMEX STROMATOLYZER 4DS</t>
  </si>
  <si>
    <t>5821 - Categorías de medicamentos varios</t>
  </si>
  <si>
    <t>SYSMEX UF II SHEATH (UTS - 900A)</t>
  </si>
  <si>
    <t>5822 - Categorías de medicamentos varios</t>
  </si>
  <si>
    <t>SYSMEX UFII SEARCH-BAC (USB-800)</t>
  </si>
  <si>
    <t>5823 - Categorías de medicamentos varios</t>
  </si>
  <si>
    <t>SYSMEX UN2000 UF CELLSHEATH 20L</t>
  </si>
  <si>
    <t>5824 - Categorías de medicamentos varios</t>
  </si>
  <si>
    <t>TABLA LECTURA MICROHEMATOCRITO</t>
  </si>
  <si>
    <t>5825 - Categorías de medicamentos varios</t>
  </si>
  <si>
    <t>TAPA P/ENVASES DE MUESTRA DE ORINA</t>
  </si>
  <si>
    <t>5826 - Categorías de medicamentos varios</t>
  </si>
  <si>
    <t>TERMOHIDROMETRO</t>
  </si>
  <si>
    <t>5827 - Categorías de medicamentos varios</t>
  </si>
  <si>
    <t>TERMOMETRO P/ NEVERA</t>
  </si>
  <si>
    <t>5828 - Categorías de medicamentos varios</t>
  </si>
  <si>
    <t>TERMOMETRO P/BAÑO DE MARIA</t>
  </si>
  <si>
    <t>5829 - Categorías de medicamentos varios</t>
  </si>
  <si>
    <t>TIPAJE DE COLI</t>
  </si>
  <si>
    <t>5830 - Categorías de medicamentos varios</t>
  </si>
  <si>
    <t>TIPAJE P/  E. COLI A- B- D</t>
  </si>
  <si>
    <t>5831 - Categorías de medicamentos varios</t>
  </si>
  <si>
    <t>TIPAJE STREPTOCOCOS</t>
  </si>
  <si>
    <t>5832 - Categorías de medicamentos varios</t>
  </si>
  <si>
    <t>TIPS AMARILLO</t>
  </si>
  <si>
    <t>FDA</t>
  </si>
  <si>
    <t>5833 - Categorías de medicamentos varios</t>
  </si>
  <si>
    <t>TIPS AZULES</t>
  </si>
  <si>
    <t>5834 - Categorías de medicamentos varios</t>
  </si>
  <si>
    <t>TIRAS ORINA ACCU-TELL</t>
  </si>
  <si>
    <t>5835 - Categorías de medicamentos varios</t>
  </si>
  <si>
    <t>TIRAS P/ CONTROL ORINA --CHECK STIX</t>
  </si>
  <si>
    <t>5836 - Categorías de medicamentos varios</t>
  </si>
  <si>
    <t>TIRAS REACTIVAS P/GLUCOSA NOVA</t>
  </si>
  <si>
    <t>5837 - Categorías de medicamentos varios</t>
  </si>
  <si>
    <t>TIRILLA DE ORINA H12MA -800</t>
  </si>
  <si>
    <t>5838 - Categorías de medicamentos varios</t>
  </si>
  <si>
    <t>TIRILLA GLUCOMETRO TRUE-TEST</t>
  </si>
  <si>
    <t>5839 - Categorías de medicamentos varios</t>
  </si>
  <si>
    <t>TIRILLAS  DE PH  0-14</t>
  </si>
  <si>
    <t>5840 - Categorías de medicamentos varios</t>
  </si>
  <si>
    <t>TIRILLAS P/ GLUCOMETRO</t>
  </si>
  <si>
    <t>5841 - Categorías de medicamentos varios</t>
  </si>
  <si>
    <t>TORNIQUETE PLANO EA</t>
  </si>
  <si>
    <t>5842 - Categorías de medicamentos varios</t>
  </si>
  <si>
    <t>TRANSFER 150 ML</t>
  </si>
  <si>
    <t>5843 - Categorías de medicamentos varios</t>
  </si>
  <si>
    <t>TRANSFER 150 ML 12/1</t>
  </si>
  <si>
    <t>5844 - Categorías de medicamentos varios</t>
  </si>
  <si>
    <t>TRANSFER 300 ML</t>
  </si>
  <si>
    <t>5845 - Categorías de medicamentos varios</t>
  </si>
  <si>
    <t>TRANSFER 300 ML 12/1</t>
  </si>
  <si>
    <t>5846 - Categorías de medicamentos varios</t>
  </si>
  <si>
    <t>TRANSPORT-CULTURETTE</t>
  </si>
  <si>
    <t>5847 - Categorías de medicamentos varios</t>
  </si>
  <si>
    <t>TRANSPORT-CULTURETTE 100/1</t>
  </si>
  <si>
    <t>5848 - Categorías de medicamentos varios</t>
  </si>
  <si>
    <t>TRANSPORT-CULTURETTE 50/1</t>
  </si>
  <si>
    <t>5849 - Categorías de medicamentos varios</t>
  </si>
  <si>
    <t>TRIMETOPRIM / SULFAMETOXAZOLE DISCO</t>
  </si>
  <si>
    <t>5850 - Categorías de medicamentos varios</t>
  </si>
  <si>
    <t>TROMBOPLASTINA  PT 4ML</t>
  </si>
  <si>
    <t>5851 - Categorías de medicamentos varios</t>
  </si>
  <si>
    <t>TROMBOPLASTINA-PT 10 ML</t>
  </si>
  <si>
    <t>5852 - Categorías de medicamentos varios</t>
  </si>
  <si>
    <t>TROMBOPLASTINA-PT 10/1</t>
  </si>
  <si>
    <t>5853 - Categorías de medicamentos varios</t>
  </si>
  <si>
    <t>TROMBOPLASTINA-PT 2 ML</t>
  </si>
  <si>
    <t>5854 - Categorías de medicamentos varios</t>
  </si>
  <si>
    <t>TROMBOPLASTINA-PT 6/1</t>
  </si>
  <si>
    <t>5855 - Categorías de medicamentos varios</t>
  </si>
  <si>
    <t>TUBO 16 X 100 C/250</t>
  </si>
  <si>
    <t>5856 - Categorías de medicamentos varios</t>
  </si>
  <si>
    <t>TUBO AMARILLO CON SEPARACION DE SUER</t>
  </si>
  <si>
    <t>5857 - Categorías de medicamentos varios</t>
  </si>
  <si>
    <t>TUBO DE CENTRIFUGA CONICOS 10-15 ML</t>
  </si>
  <si>
    <t>5858 - Categorías de medicamentos varios</t>
  </si>
  <si>
    <t>TUBO DE CULTIVO 16X125</t>
  </si>
  <si>
    <t>5859 - Categorías de medicamentos varios</t>
  </si>
  <si>
    <t>TUBO DE ENSAYO  10 X 75</t>
  </si>
  <si>
    <t>5860 - Categorías de medicamentos varios</t>
  </si>
  <si>
    <t>TUBO DE ENSAYO  12 X 75</t>
  </si>
  <si>
    <t>5861 - Categorías de medicamentos varios</t>
  </si>
  <si>
    <t>TUBO DE ENSAYO  13 X 100</t>
  </si>
  <si>
    <t>5862 - Categorías de medicamentos varios</t>
  </si>
  <si>
    <t>TUBO DE ENSAYO  15.5 X 100</t>
  </si>
  <si>
    <t>5863 - Categorías de medicamentos varios</t>
  </si>
  <si>
    <t>TUBO DE ENSAYO  18 X 27 C/ ROSCA</t>
  </si>
  <si>
    <t>5864 - Categorías de medicamentos varios</t>
  </si>
  <si>
    <t>TUBO DE ENSAYO 12 X 105</t>
  </si>
  <si>
    <t>5865 - Categorías de medicamentos varios</t>
  </si>
  <si>
    <t>TUBO DE ENSAYO 15 X 105</t>
  </si>
  <si>
    <t>5866 - Categorías de medicamentos varios</t>
  </si>
  <si>
    <t>TUBO DE ENSAYO CON ROSCA</t>
  </si>
  <si>
    <t>5867 - Categorías de medicamentos varios</t>
  </si>
  <si>
    <t>TUBO PLAST. 16 X 100 PARA UF P/1000</t>
  </si>
  <si>
    <t>5868 - Categorías de medicamentos varios</t>
  </si>
  <si>
    <t>TUBO POLIPROPILENO 12x75</t>
  </si>
  <si>
    <t>5869 - Categorías de medicamentos varios</t>
  </si>
  <si>
    <t>TUBO VERDE C/EPARINA</t>
  </si>
  <si>
    <t>5870 - Categorías de medicamentos varios</t>
  </si>
  <si>
    <t>TUBOS  POLIPROPILENO CON TAPA</t>
  </si>
  <si>
    <t>5871 - Categorías de medicamentos varios</t>
  </si>
  <si>
    <t>TUBOS 2ML ESTERILES</t>
  </si>
  <si>
    <t>5872 - Categorías de medicamentos varios</t>
  </si>
  <si>
    <t>TUBOS AZULES P COAGULACION 50/1</t>
  </si>
  <si>
    <t>5873 - Categorías de medicamentos varios</t>
  </si>
  <si>
    <t>TUBOS AZULES P/COAGULACION 100/1</t>
  </si>
  <si>
    <t>5874 - Categorías de medicamentos varios</t>
  </si>
  <si>
    <t>TUBOS CAPILARES</t>
  </si>
  <si>
    <t>5875 - Categorías de medicamentos varios</t>
  </si>
  <si>
    <t>TUBOS CONICO C/ TAPA PLASTICA</t>
  </si>
  <si>
    <t>5876 - Categorías de medicamentos varios</t>
  </si>
  <si>
    <t>TUBOS DE ENSAYO 18</t>
  </si>
  <si>
    <t>5877 - Categorías de medicamentos varios</t>
  </si>
  <si>
    <t>TUBOS MORADO  PEDIATRICOS 100/1</t>
  </si>
  <si>
    <t>5878 - Categorías de medicamentos varios</t>
  </si>
  <si>
    <t>TUBOS MORADO 50/1</t>
  </si>
  <si>
    <t>5879 - Categorías de medicamentos varios</t>
  </si>
  <si>
    <t>TUBOS MORADO 5ML</t>
  </si>
  <si>
    <t>5880 - Categorías de medicamentos varios</t>
  </si>
  <si>
    <t>TUBOS MORADO PEDIATRICOS 50/1</t>
  </si>
  <si>
    <t>5881 - Categorías de medicamentos varios</t>
  </si>
  <si>
    <t>TUBOS ROJO  7 ML</t>
  </si>
  <si>
    <t>5882 - Categorías de medicamentos varios</t>
  </si>
  <si>
    <t>TUBOS TAPA ROJA 50/1</t>
  </si>
  <si>
    <t>5883 - Categorías de medicamentos varios</t>
  </si>
  <si>
    <t>TUBOS TAPVAL VACUSED C/5X100</t>
  </si>
  <si>
    <t>5884 - Categorías de medicamentos varios</t>
  </si>
  <si>
    <t>TUBOS VIDRIO C/ TAPA 13 X 100  25/1</t>
  </si>
  <si>
    <t>5885 - Categorías de medicamentos varios</t>
  </si>
  <si>
    <t>TUBOS WINTROBE</t>
  </si>
  <si>
    <t>5886 - Categorías de medicamentos varios</t>
  </si>
  <si>
    <t>UF II CONTROL (UTC-900A)</t>
  </si>
  <si>
    <t>5887 - Categorías de medicamentos varios</t>
  </si>
  <si>
    <t>UF II PACK SED (UPS-300)</t>
  </si>
  <si>
    <t>5888 - Categorías de medicamentos varios</t>
  </si>
  <si>
    <t>UF II SEARCH BACT (USB-800)</t>
  </si>
  <si>
    <t>5889 - Categorías de medicamentos varios</t>
  </si>
  <si>
    <t>UF II SHEATH (UTS-900A)</t>
  </si>
  <si>
    <t>5890 - Categorías de medicamentos varios</t>
  </si>
  <si>
    <t>UF ll PACK BACT (UPB 300)</t>
  </si>
  <si>
    <t>5891 - Categorías de medicamentos varios</t>
  </si>
  <si>
    <t>UFF ll SEARCH SED (USS-800)</t>
  </si>
  <si>
    <t>5892 - Categorías de medicamentos varios</t>
  </si>
  <si>
    <t>UR II PACK BACT (UPB-300)</t>
  </si>
  <si>
    <t>5893 - Categorías de medicamentos varios</t>
  </si>
  <si>
    <t>UREA INDOL</t>
  </si>
  <si>
    <t>5894 - Categorías de medicamentos varios</t>
  </si>
  <si>
    <t>UREA MANUAL</t>
  </si>
  <si>
    <t>5895 - Categorías de medicamentos varios</t>
  </si>
  <si>
    <t>5896 - Categorías de medicamentos varios</t>
  </si>
  <si>
    <t>UREA UV Q.C.A.</t>
  </si>
  <si>
    <t>5897 - Categorías de medicamentos varios</t>
  </si>
  <si>
    <t>V ITRO MICRO TIPS</t>
  </si>
  <si>
    <t>5898 - Categorías de medicamentos varios</t>
  </si>
  <si>
    <t>VACT. MARIPOSA PEDIATRICO  C/50</t>
  </si>
  <si>
    <t>5899 - Categorías de medicamentos varios</t>
  </si>
  <si>
    <t>VACT. MARIPOSITA  #21 C/50</t>
  </si>
  <si>
    <t>5900 - Categorías de medicamentos varios</t>
  </si>
  <si>
    <t>VACUT AGUJA ECLIPSE  21X1 P/48 BD</t>
  </si>
  <si>
    <t>5901 - Categorías de medicamentos varios</t>
  </si>
  <si>
    <t>VACUT AGUJA ECLIPSE 22X1 P/48 BD</t>
  </si>
  <si>
    <t>5902 - Categorías de medicamentos varios</t>
  </si>
  <si>
    <t>VDRL  LATEX</t>
  </si>
  <si>
    <t>5903 - Categorías de medicamentos varios</t>
  </si>
  <si>
    <t>VDRL ANTIGENO</t>
  </si>
  <si>
    <t>5904 - Categorías de medicamentos varios</t>
  </si>
  <si>
    <t>VDRL LATEX</t>
  </si>
  <si>
    <t>5905 - Categorías de medicamentos varios</t>
  </si>
  <si>
    <t>VDRL LATEX 500P.</t>
  </si>
  <si>
    <t>5906 - Categorías de medicamentos varios</t>
  </si>
  <si>
    <t>VDRL MEMBRANA</t>
  </si>
  <si>
    <t>5907 - Categorías de medicamentos varios</t>
  </si>
  <si>
    <t>VIAL COLECTOR 20ML-PRUEBA ALIENTO</t>
  </si>
  <si>
    <t>5908 - Categorías de medicamentos varios</t>
  </si>
  <si>
    <t>VIAL COLECTOR DE 20 ML. C/100</t>
  </si>
  <si>
    <t>5909 - Categorías de medicamentos varios</t>
  </si>
  <si>
    <t>VIDAS AFP</t>
  </si>
  <si>
    <t>5910 - Categorías de medicamentos varios</t>
  </si>
  <si>
    <t>VIDAS ANTI -HBC (CORE TOTAL)</t>
  </si>
  <si>
    <t>5911 - Categorías de medicamentos varios</t>
  </si>
  <si>
    <t>VIDAS ANTI HBE</t>
  </si>
  <si>
    <t>5912 - Categorías de medicamentos varios</t>
  </si>
  <si>
    <t>VIDAS ANTI HCV</t>
  </si>
  <si>
    <t>5913 - Categorías de medicamentos varios</t>
  </si>
  <si>
    <t>VIDAS ANTI-HAV TOTAL</t>
  </si>
  <si>
    <t>5914 - Categorías de medicamentos varios</t>
  </si>
  <si>
    <t>Vidas Brahms procalcitonina</t>
  </si>
  <si>
    <t>5915 - Categorías de medicamentos varios</t>
  </si>
  <si>
    <t>VIDAS CA 19-9</t>
  </si>
  <si>
    <t>5916 - Categorías de medicamentos varios</t>
  </si>
  <si>
    <t>VIDAS CEA</t>
  </si>
  <si>
    <t>5917 - Categorías de medicamentos varios</t>
  </si>
  <si>
    <t>VIDAS CINTA IMPRESORA IBM 2380-3281 1S</t>
  </si>
  <si>
    <t>5918 - Categorías de medicamentos varios</t>
  </si>
  <si>
    <t>VIDAS FPSA</t>
  </si>
  <si>
    <t>5919 - Categorías de medicamentos varios</t>
  </si>
  <si>
    <t>VIDAS HAVA IGM</t>
  </si>
  <si>
    <t>5920 - Categorías de medicamentos varios</t>
  </si>
  <si>
    <t>VIDAS HBC (CORE IGM)</t>
  </si>
  <si>
    <t>5921 - Categorías de medicamentos varios</t>
  </si>
  <si>
    <t>VIDAS HBS TOTAL</t>
  </si>
  <si>
    <t>5922 - Categorías de medicamentos varios</t>
  </si>
  <si>
    <t>VIDAS HBSAG ULTRA</t>
  </si>
  <si>
    <t>5923 - Categorías de medicamentos varios</t>
  </si>
  <si>
    <t>VIDAS HCG</t>
  </si>
  <si>
    <t>5924 - Categorías de medicamentos varios</t>
  </si>
  <si>
    <t>VIDAS HIV DUO ULTRA</t>
  </si>
  <si>
    <t>5925 - Categorías de medicamentos varios</t>
  </si>
  <si>
    <t>VIDAS PAPEL PRINTER</t>
  </si>
  <si>
    <t>5926 - Categorías de medicamentos varios</t>
  </si>
  <si>
    <t>VIDAS PROLACTINA</t>
  </si>
  <si>
    <t>5927 - Categorías de medicamentos varios</t>
  </si>
  <si>
    <t>VIDAS QCV-QUALITY CONTROL 60 PRUEBA</t>
  </si>
  <si>
    <t>5928 - Categorías de medicamentos varios</t>
  </si>
  <si>
    <t>VIDAS T3</t>
  </si>
  <si>
    <t>5929 - Categorías de medicamentos varios</t>
  </si>
  <si>
    <t>VIDAS T4</t>
  </si>
  <si>
    <t>5930 - Categorías de medicamentos varios</t>
  </si>
  <si>
    <t>VIDAS TOXO IgG</t>
  </si>
  <si>
    <t>5931 - Categorías de medicamentos varios</t>
  </si>
  <si>
    <t>VIDAS TOXO IgM</t>
  </si>
  <si>
    <t>5932 - Categorías de medicamentos varios</t>
  </si>
  <si>
    <t>VIDAS TPSA</t>
  </si>
  <si>
    <t>5933 - Categorías de medicamentos varios</t>
  </si>
  <si>
    <t>VIDAS TSH</t>
  </si>
  <si>
    <t>5934 - Categorías de medicamentos varios</t>
  </si>
  <si>
    <t>WATERPROOF MARKER PENS -DONADO</t>
  </si>
  <si>
    <t>5935 - Categorías de medicamentos varios</t>
  </si>
  <si>
    <t>XILOL</t>
  </si>
  <si>
    <t>5936 - Categorías de medicamentos varios</t>
  </si>
  <si>
    <t>XL WASH UNIDAD</t>
  </si>
  <si>
    <t>5937 - Categorías de medicamentos varios</t>
  </si>
  <si>
    <t>YODATO DE SODIO 25GRS</t>
  </si>
  <si>
    <t>ZIEHE NEELSEN KING YOUNG</t>
  </si>
  <si>
    <t>4412 - Suministros de oficina</t>
  </si>
  <si>
    <t>ALMOHADILLA P/SELLO CUADRADA</t>
  </si>
  <si>
    <t>4413 - Suministros de oficina</t>
  </si>
  <si>
    <t>ALMOHADILLA P/SELLO REDONDO</t>
  </si>
  <si>
    <t>4713 - Suministros de limpieza</t>
  </si>
  <si>
    <t>AMBIENTADOR</t>
  </si>
  <si>
    <t>4714 - Suministros de limpieza</t>
  </si>
  <si>
    <t>AMBIENTADOR SPRAY</t>
  </si>
  <si>
    <t>4416 - Suministros de oficina</t>
  </si>
  <si>
    <t>ARMAZON 8 1/2 X 11</t>
  </si>
  <si>
    <t>4417 - Suministros de oficina</t>
  </si>
  <si>
    <t>ATOMIZADORES</t>
  </si>
  <si>
    <t>4418 - Suministros de oficina</t>
  </si>
  <si>
    <t>BANDEJA DE ESCRITORIO EN METAL</t>
  </si>
  <si>
    <t>4419 - Suministros de oficina</t>
  </si>
  <si>
    <t>BATERIA DE 3V CR2032</t>
  </si>
  <si>
    <t>4420 - Suministros de oficina</t>
  </si>
  <si>
    <t>BOLIGRAFO STABILO AZUL</t>
  </si>
  <si>
    <t>BRILLO FINO 1/12</t>
  </si>
  <si>
    <t>BRILLO GORDO</t>
  </si>
  <si>
    <t>4715 - Suministros de limpieza</t>
  </si>
  <si>
    <t>BRILLO VERDE</t>
  </si>
  <si>
    <t>1411 - Productos de papel</t>
  </si>
  <si>
    <t>BROCHOUR HEPATITIS A</t>
  </si>
  <si>
    <t>1412 - Productos de papel</t>
  </si>
  <si>
    <t>BROCHOUR HEPATITIS B</t>
  </si>
  <si>
    <t>1413 - Productos de papel</t>
  </si>
  <si>
    <t>BROCHOUR HEPATITIS C</t>
  </si>
  <si>
    <t>4428 - Suministros de oficina</t>
  </si>
  <si>
    <t>CARTUCHO  HP-664 COLOR</t>
  </si>
  <si>
    <t>4429 - Suministros de oficina</t>
  </si>
  <si>
    <t>CARTUCHO  HP-664 NEGRO</t>
  </si>
  <si>
    <t>4430 - Suministros de oficina</t>
  </si>
  <si>
    <t>CARTUCHO CANON COLOR CL-54</t>
  </si>
  <si>
    <t>4431 - Suministros de oficina</t>
  </si>
  <si>
    <t>CARTUCHO CANON NEGRO PG-44</t>
  </si>
  <si>
    <t>4432 - Suministros de oficina</t>
  </si>
  <si>
    <t>CARTUCHO HP-30A</t>
  </si>
  <si>
    <t>4433 - Suministros de oficina</t>
  </si>
  <si>
    <t>CARTULINA BLANCA</t>
  </si>
  <si>
    <t>4434 - Suministros de oficina</t>
  </si>
  <si>
    <t>CD EN BLANCO  CON SU CARACTULA</t>
  </si>
  <si>
    <t>CEPILLO P/ LIMPIEZA COLONOSCOPIO</t>
  </si>
  <si>
    <t>CHINCHES</t>
  </si>
  <si>
    <t>CLIP PEQUEÑO</t>
  </si>
  <si>
    <t>CLIPS BINDER</t>
  </si>
  <si>
    <t>4414 - Suministros de oficina</t>
  </si>
  <si>
    <t xml:space="preserve">CLIPS BINDER GRANDE </t>
  </si>
  <si>
    <t>4415 - Suministros de oficina</t>
  </si>
  <si>
    <t>CLIPS GRANDE NO. 2</t>
  </si>
  <si>
    <t>CLORO DE LIMPIEZA</t>
  </si>
  <si>
    <t>CORRECTOR  LIQUIDO</t>
  </si>
  <si>
    <t>5215 - Utensilios de cocina domésticos</t>
  </si>
  <si>
    <t>CUCHARAS PLASTICAS   1/25</t>
  </si>
  <si>
    <t>DESCALIN</t>
  </si>
  <si>
    <t>DESGRASANTE LIQUIDO</t>
  </si>
  <si>
    <t xml:space="preserve">DESINFECTANTE P/LAVANDERIA </t>
  </si>
  <si>
    <t>DISPENSADOR DE CINTAS 3/4</t>
  </si>
  <si>
    <t>ENVASE DOBLE 8X8 C/D 1/140</t>
  </si>
  <si>
    <t>PAQUETES</t>
  </si>
  <si>
    <t>ENVASE DOBLE 6X6 S/D 1/500</t>
  </si>
  <si>
    <t xml:space="preserve">ENVASES PLASTICO P/ HABICHUELA  4 OZ </t>
  </si>
  <si>
    <t>ETIQUETAS 4X2</t>
  </si>
  <si>
    <t>FELPA ROJA</t>
  </si>
  <si>
    <t>FELPAS  AZUL</t>
  </si>
  <si>
    <t>FICHA DE ALTA</t>
  </si>
  <si>
    <t>FOLDERS 8.5 X 11</t>
  </si>
  <si>
    <t>FOLDER 8.5X14</t>
  </si>
  <si>
    <t>FORM DESEMBOLSO DE CAJA CHICA</t>
  </si>
  <si>
    <t>BLOCKS</t>
  </si>
  <si>
    <t>FORM. ANATOMIA PATOLOGICA (BIOPSIA) PAP AMBOS LADOS</t>
  </si>
  <si>
    <t>RESMAS</t>
  </si>
  <si>
    <t>FORM. ANATOMIA PATOLOGICA UN SOLO LADO</t>
  </si>
  <si>
    <t>FORM. ANESTESIA</t>
  </si>
  <si>
    <t>FORM. CONTROL CONSULTA DIARIA</t>
  </si>
  <si>
    <t>FORM. CONTROL MED. DE EMERGENCIA</t>
  </si>
  <si>
    <t>FORM. DE  EVALUACION</t>
  </si>
  <si>
    <t>FORM. DIETA RICA EN FIBRA</t>
  </si>
  <si>
    <t>FORM. DIETA SUAVE  ACIDO PEPTICA</t>
  </si>
  <si>
    <t>FORM. CONSENTIMIENTO SEDACCION ENDOSCOPICO</t>
  </si>
  <si>
    <t>FORM. ENTREGA DE SANGRE</t>
  </si>
  <si>
    <t>FORM. EVALUACION CARDIOVASCULAR</t>
  </si>
  <si>
    <t>FORM. EVALUACION PRE-ANESTESIA</t>
  </si>
  <si>
    <t>FORM. HOJA DE ENFERMERIA</t>
  </si>
  <si>
    <t>FORM. HOJA EVALUACION RAC-CLINICO (TRIAJE)</t>
  </si>
  <si>
    <t>FORM. HOJA EVOLUCION</t>
  </si>
  <si>
    <t>FORM. HOJA TEMPERATURA</t>
  </si>
  <si>
    <t>FORM. INFORME  DE EGRESO</t>
  </si>
  <si>
    <t>FORM. NOTA DE EGRESO</t>
  </si>
  <si>
    <t>FORM. NOTA DE INGRESOS</t>
  </si>
  <si>
    <t>FORM. ORDENES MEDICA</t>
  </si>
  <si>
    <t>FORM. PARA PACIENTES CON NIVEL DE COLESTEROL</t>
  </si>
  <si>
    <t>FORM. PERMISO DEL PERSONAL</t>
  </si>
  <si>
    <t>FORM. PIROSIS Y REFLUJO</t>
  </si>
  <si>
    <t>FORM. PROTOCOLO DE CONSENTIMIENTO INFORMADO</t>
  </si>
  <si>
    <t>FORM. RECEPCION DE EQUIPOS</t>
  </si>
  <si>
    <t>FORM. RECIBO DEPOSITO DE SANGRE</t>
  </si>
  <si>
    <t>FORM. REPORTE DIARIO DE ENDOSCOPIA</t>
  </si>
  <si>
    <t>FORM. SIGNO VITALES</t>
  </si>
  <si>
    <t>FORM. SOLIC ANALISIS LAB</t>
  </si>
  <si>
    <t>FORM. SOLIC DE SANGRE</t>
  </si>
  <si>
    <t>FORM. SOLIC. ANALISIS ADMISION</t>
  </si>
  <si>
    <t>FORM. SOLICITUD DE MATERIALES</t>
  </si>
  <si>
    <t>FORM. TIPIFICACION BANCO DE SANGRE</t>
  </si>
  <si>
    <t>FORMULARIO REFERENCIA Y RETORNO PACIENTE</t>
  </si>
  <si>
    <t>FUNDA NEGRAS 28X34 1/100</t>
  </si>
  <si>
    <t>FUNDA NO. 4 DE RALLA</t>
  </si>
  <si>
    <t>FUNDAS NEGRAS 17X22  1000 UNDS.</t>
  </si>
  <si>
    <t>FUNDAS NEGRAS 55GL  100 UNDS.</t>
  </si>
  <si>
    <t>FUNDAS NEGRAS MEDIANAS 24 x 30</t>
  </si>
  <si>
    <t>FUNDAS P/ESTERILIZAR 5 1/4 X 10 PULGADAS</t>
  </si>
  <si>
    <t>FUNDAS PLASTICAS # 6,  100/1</t>
  </si>
  <si>
    <t>FUNDAS PLASTICAS #1, 100/1</t>
  </si>
  <si>
    <t>FUNDAS PLASTICAS #2,100/1</t>
  </si>
  <si>
    <t>FUNDAS ROJAS 18X24</t>
  </si>
  <si>
    <t>FUNDAS ROJAS 24 X 32</t>
  </si>
  <si>
    <t>FUNDAS ROJAS DE 55 GL</t>
  </si>
  <si>
    <t>GANCHO DE ARCHIVO</t>
  </si>
  <si>
    <t>GEL ANTIBACTERIAL</t>
  </si>
  <si>
    <t>GALON</t>
  </si>
  <si>
    <t>GEL ANTIBACTERIAL GALON</t>
  </si>
  <si>
    <t>GOMA DE BORRAR</t>
  </si>
  <si>
    <t>GOMITAS</t>
  </si>
  <si>
    <t>GRAPADORA</t>
  </si>
  <si>
    <t>GRAPADORA GRANDE</t>
  </si>
  <si>
    <t>GRAPAS 3/4</t>
  </si>
  <si>
    <t>GRAPAS DE 12 MM 1/2</t>
  </si>
  <si>
    <t>GRAPAS STANDARD</t>
  </si>
  <si>
    <t>GUANTES L.</t>
  </si>
  <si>
    <t>GUANTES M.</t>
  </si>
  <si>
    <t>HOJA DE PRE - CONSEJERIA (HIV)</t>
  </si>
  <si>
    <t>HOJAS PROTECTORA 8 1/2 X 11 MED.</t>
  </si>
  <si>
    <t>INFORME DIARIO DE SALA</t>
  </si>
  <si>
    <t>JABON DE CUABA (PASTA)</t>
  </si>
  <si>
    <t>JABON DE FREGAR EN PASTA</t>
  </si>
  <si>
    <t>JABON ESPUMA</t>
  </si>
  <si>
    <t>JABON LIQUIDO</t>
  </si>
  <si>
    <t>JABON LIQUIDO ANTI-BACTERIAL</t>
  </si>
  <si>
    <t>LABELS P/FOLDERS</t>
  </si>
  <si>
    <t>LANILLA</t>
  </si>
  <si>
    <t>LAPICERO ROJO</t>
  </si>
  <si>
    <t>LAPICEROS  NEGRO</t>
  </si>
  <si>
    <t>LAPICEROS AZUL</t>
  </si>
  <si>
    <t>LAPICEROS BORRABLES NEGRO</t>
  </si>
  <si>
    <t>LAPICEROS VERDE</t>
  </si>
  <si>
    <t>LAPIZ DE CARBON</t>
  </si>
  <si>
    <t>LIBRETA RAYADA 5 X 8</t>
  </si>
  <si>
    <t>LIBRETA RAYADA 8.5 X 11</t>
  </si>
  <si>
    <t>LIBRO (FORMULARIO P/EL REGISTRO )</t>
  </si>
  <si>
    <t>LIBRO CAJA CHICA</t>
  </si>
  <si>
    <t>LIBRO DE PRE-CONSEJERIA -VIH</t>
  </si>
  <si>
    <t>LIBRO RAYOS X</t>
  </si>
  <si>
    <t>LIBRO RECORD DE 500 PAG</t>
  </si>
  <si>
    <t xml:space="preserve">LIBRO REGISTRO DE ADMISION </t>
  </si>
  <si>
    <t>LIBRO REGISTRO DE PACIENTE GDE</t>
  </si>
  <si>
    <t>LIBRO REGISTRO MEDICAMENTO</t>
  </si>
  <si>
    <t>LIJA ULTRA FINA</t>
  </si>
  <si>
    <t>MARCADORES GRUESOS   AZULES</t>
  </si>
  <si>
    <t>MARCADORES GRUESOS BORRABLES AZUL</t>
  </si>
  <si>
    <t>MARCADORES GRUESOS NEGRO</t>
  </si>
  <si>
    <t>MARCADORES GRUESOS NEGRO BORRABLE</t>
  </si>
  <si>
    <t>MARCADORES GRUESOS ROJO</t>
  </si>
  <si>
    <t>MARCADORES GRUESOS VERDE BORRABLE</t>
  </si>
  <si>
    <t>MARCADORES ROJO BORRABLE</t>
  </si>
  <si>
    <t>MARCADORES SHERPIE</t>
  </si>
  <si>
    <t>MARCADORES VERDE PERMANENTE</t>
  </si>
  <si>
    <t>PALILLO DOBLE PUNTA</t>
  </si>
  <si>
    <t>PAPEL BOND 8. 5X11</t>
  </si>
  <si>
    <t>PAPEL BOND 8-1/2  X 14 (LEGAL)</t>
  </si>
  <si>
    <t>PAPEL CAMILLA</t>
  </si>
  <si>
    <t>PAPEL CARBON AZUL</t>
  </si>
  <si>
    <t>PAPEL CONTINUA 9 1/2 X 11</t>
  </si>
  <si>
    <t>PAPEL DE ALUMINIO</t>
  </si>
  <si>
    <t>PAPEL F/C 9½X11 3P COLOR NCR</t>
  </si>
  <si>
    <t>PAPEL HOJA TIMBRADA 8.5X11</t>
  </si>
  <si>
    <t>PAPEL JUMBO FAMILIA</t>
  </si>
  <si>
    <t>PAPEL JUMBO XTRA  1/4</t>
  </si>
  <si>
    <t>PAPEL MAQUINA SUMADORA</t>
  </si>
  <si>
    <t>PAPEL PERIODICO 8.5 X 11</t>
  </si>
  <si>
    <t>PAPEL PUNTO DE VENTA 3P</t>
  </si>
  <si>
    <t>ROLLOS</t>
  </si>
  <si>
    <t>PAPEL TERMICO ROLLO</t>
  </si>
  <si>
    <t>PAPEL TOALLA FAMILIA</t>
  </si>
  <si>
    <t>PAPEL TOALLA SLIMROLL SCOTT C/6</t>
  </si>
  <si>
    <t>PEGAMENTO EN BARRA PVP</t>
  </si>
  <si>
    <t>PENDAFLEX</t>
  </si>
  <si>
    <t>PENDAFLEX 8½X11 25/1</t>
  </si>
  <si>
    <t>PERFORADORA</t>
  </si>
  <si>
    <t>PERFORADORA DE 3 HOYOS</t>
  </si>
  <si>
    <t>PILA DOBLE AA</t>
  </si>
  <si>
    <t>PILAS TIPO C</t>
  </si>
  <si>
    <t>PILAS TRIPLE AAA</t>
  </si>
  <si>
    <t>PLASTICO P/PLASTIFICAR 229MM X 292 MM</t>
  </si>
  <si>
    <t>PLATO NO.9</t>
  </si>
  <si>
    <t>PLATOS #6</t>
  </si>
  <si>
    <t>PLATOS SANCOCHERO 50/1</t>
  </si>
  <si>
    <t>PORTA LAPIZ CUADRADO AHUMADO</t>
  </si>
  <si>
    <t>POST - IT DE COLORES</t>
  </si>
  <si>
    <t>POST-IT</t>
  </si>
  <si>
    <t>PULLAS P/RECIBOS</t>
  </si>
  <si>
    <t>RECETARIO PARA RAYOS X Y SONOGRAFIA</t>
  </si>
  <si>
    <t>RECETARIOS MEDICOS</t>
  </si>
  <si>
    <t>RECIBO DE INGRESO</t>
  </si>
  <si>
    <t>REGLA PLASTICA</t>
  </si>
  <si>
    <t>RESALTADORES ( VERDES Y AMARILLO)</t>
  </si>
  <si>
    <t>RESMA DE CONTROL DIAGNOSTICO DIG. E HIGADO</t>
  </si>
  <si>
    <t>SACA GRAPAS</t>
  </si>
  <si>
    <t>SACA PUNTA DE MANO</t>
  </si>
  <si>
    <t>SERVILLETA 1/500</t>
  </si>
  <si>
    <t>SOBRE MANILA  14 1/2 X 17 1/2 (GRANDE)</t>
  </si>
  <si>
    <t>SOBRE MANILA (GRANDE)</t>
  </si>
  <si>
    <t>SOBRE MANILA (PEQUEÑO)</t>
  </si>
  <si>
    <t>SOBRE MANILA 8 1/2 X 13</t>
  </si>
  <si>
    <t>SOBRES TIPO VENTANA TIMBRADOS</t>
  </si>
  <si>
    <t>TABLILLA PORTA PAPELES</t>
  </si>
  <si>
    <t>TACKY FINGER</t>
  </si>
  <si>
    <t>TAMBOR 19 A</t>
  </si>
  <si>
    <t>TARJETA KARDEX</t>
  </si>
  <si>
    <t>TIJERAS P/OFICINA</t>
  </si>
  <si>
    <t>TINTA P/SELLO AZUL</t>
  </si>
  <si>
    <t>TONER CANON QR39</t>
  </si>
  <si>
    <t>TONER CANON 137 STARTE</t>
  </si>
  <si>
    <t>TONER HP 105 A</t>
  </si>
  <si>
    <t>TONER HP 1338A</t>
  </si>
  <si>
    <t>TONER HP 217 A</t>
  </si>
  <si>
    <t>TONER HP 248 A</t>
  </si>
  <si>
    <t xml:space="preserve">TONER HP 26 A </t>
  </si>
  <si>
    <t>TONER HP 287 XC</t>
  </si>
  <si>
    <t>TONER HP 505A</t>
  </si>
  <si>
    <t>TONER HP 505X</t>
  </si>
  <si>
    <t>TONER HP CE285A</t>
  </si>
  <si>
    <t>TONER HPQ7553A NEGRO  P/L /JETP2015</t>
  </si>
  <si>
    <t>TONER SHARP 204</t>
  </si>
  <si>
    <t>TONER SHARP AL -100TD</t>
  </si>
  <si>
    <t>TRICLORO EN PASTILLA HB</t>
  </si>
  <si>
    <t>VASO  NO.7</t>
  </si>
  <si>
    <t>VASO 5 OZ 1/50</t>
  </si>
  <si>
    <t xml:space="preserve">VASOS DE CAFÉ </t>
  </si>
  <si>
    <t>8512 -  Práctica médica</t>
  </si>
  <si>
    <t>Contratación de Medico Gastroenterologo para realizar procedimientos endoscopicos de alta complejidad (por un año por productividad).</t>
  </si>
  <si>
    <t>8110 - Servicios profesionales de ingeniería</t>
  </si>
  <si>
    <t>Mantenimiento de equipo fluoroscopio marca General Electric de rayos X Telemando analogo precision 800 Por un año en piezas y servicios.</t>
  </si>
  <si>
    <t>7610 - Servicios de descontaminación</t>
  </si>
  <si>
    <t xml:space="preserve">Servicio de Fumigacion y Desinfección general a requerimiento del Centro de Gastroenterologia por un año </t>
  </si>
  <si>
    <t>8111 - Servicios informáticos</t>
  </si>
  <si>
    <t>SERVICIO DE MANTENIMIENTO PREVENTIVO A (94) EQUIPOS DE IMPRESORAS MULTIFUNCIONAL Y FOTOCOPIADORAS MULTIFUNCIONALES DE LAS SIGUIENTES MARCAS: (51 HP, 14 EPSON, 6 STAR, 10 ZEBRA, 3 SHARP, 10 CANON) POR UN AÑO NOTA: EL MANTENIMIENTO PREVENTIVO DEBE INCLUIR: (LIMPIEZA, CAMBIO DE PIEZA, PROGRAMACION, AJUSTE DE PIEZAS, CALIBRACION DEL EQUIPO, LA CUAL SERA MENSUALMENTE Y LAS VECES QUE SEAN NECESARIOS) ENTRENAMIENTO AL COLABORADOR DEL MANEJO DE LAS IMPRESORAS Y FOTOCOPIADORAS</t>
  </si>
  <si>
    <t>7613 - Limpieza de residuos tóxicos y peligrosos</t>
  </si>
  <si>
    <t>Recarga de Extintores  ABC de 10Lbs.</t>
  </si>
  <si>
    <t>7614 - Limpieza de residuos tóxicos y peligrosos</t>
  </si>
  <si>
    <t>Recarga de Extintores ABC de 20Lbs.</t>
  </si>
  <si>
    <t>7615 - Limpieza de residuos tóxicos y peligrosos</t>
  </si>
  <si>
    <t>Mantenimiento de Extintores QH Agente LIMI</t>
  </si>
  <si>
    <t>7616 - Limpieza de residuos tóxicos y peligrosos</t>
  </si>
  <si>
    <t>Recarga de Extintores QH de 6 Litros</t>
  </si>
  <si>
    <t>7617 - Limpieza de residuos tóxicos y peligrosos</t>
  </si>
  <si>
    <t>Recarga de Extintores CO2 de 5Lbs.</t>
  </si>
  <si>
    <t>7618 - Limpieza de residuos tóxicos y peligrosos</t>
  </si>
  <si>
    <t>Recarga de Extintores CO2 de 10Lbs.</t>
  </si>
  <si>
    <t>7619 - Limpieza de residuos tóxicos y peligrosos</t>
  </si>
  <si>
    <t>Mantenimiento para manguera de Extintor tipo CO2</t>
  </si>
  <si>
    <t>8013 - Servicios inmobiliarios</t>
  </si>
  <si>
    <t>Alquiler de estacionamiento de vehículos para personal del Centro de Gastroenterologia</t>
  </si>
  <si>
    <t>Reparacion y Mantenimiento a Equipos endoscopicos gastroscopios y Endoscopios de la marca Fujinom a un año</t>
  </si>
  <si>
    <t>7818 - Servicios de mantenimiento o reparaciones de transportes</t>
  </si>
  <si>
    <t>Mantenimiento general A Camioneta marca Nissan Frontier D23 blanca Placa L354996 año 2016</t>
  </si>
  <si>
    <t>9010 - Restaurantes y catering (servicios de comidas y bebidas)</t>
  </si>
  <si>
    <t>SERVICIO DE CATERIN POR UN AÑO</t>
  </si>
  <si>
    <t>Llenado de Botellones de Agua purificada de 5GLS.</t>
  </si>
  <si>
    <t>5020 - Bebidas</t>
  </si>
  <si>
    <t>Paquetes de agua 20/0.5Lts.</t>
  </si>
  <si>
    <t>1511 - Combustibles gaseosos y aditivos</t>
  </si>
  <si>
    <t>Galones de Gasoil para deposito principal</t>
  </si>
  <si>
    <t>Llenado de Cilindros de Oxigeno Medico 220 P3</t>
  </si>
  <si>
    <t>GASOLINA</t>
  </si>
  <si>
    <t>7814 - Operaciones de transporte</t>
  </si>
  <si>
    <t>Flete de cilindros</t>
  </si>
  <si>
    <t>3116 - Ferretería</t>
  </si>
  <si>
    <t>COOLAN(REFRIGERANTE)RADIADOR</t>
  </si>
  <si>
    <t>3117 - Ferretería</t>
  </si>
  <si>
    <t xml:space="preserve">PESTILLOPARAPUERTAS(BAÑOS)
</t>
  </si>
  <si>
    <t>3118 - Ferretería</t>
  </si>
  <si>
    <t>LAMPARA LED REDONDA 24W</t>
  </si>
  <si>
    <t>3119 - Ferretería</t>
  </si>
  <si>
    <t>TEFLON GRANDE P/TUBERIA PVC</t>
  </si>
  <si>
    <t>3120 - Ferretería</t>
  </si>
  <si>
    <t>GALONES DE AGUA DE BATERIA DESTILADA</t>
  </si>
  <si>
    <t>3121 - Ferretería</t>
  </si>
  <si>
    <t>INTERRUPTO R TRIPLE TIPO LEVINGTON</t>
  </si>
  <si>
    <t>3122 - Ferretería</t>
  </si>
  <si>
    <t>INTERRUPTO R DOBLE TIPO LEVINGTON</t>
  </si>
  <si>
    <t>3123 - Ferretería</t>
  </si>
  <si>
    <t>INTERRUPTO R TIPO SENCILLO</t>
  </si>
  <si>
    <t>3124 - Ferretería</t>
  </si>
  <si>
    <t>LAMPARA LED REDONDA 12WATTS TIPO PLAFON</t>
  </si>
  <si>
    <t>3125 - Ferretería</t>
  </si>
  <si>
    <t>REDUCCION DE 1 A 1/2  PVC</t>
  </si>
  <si>
    <t>3126 - Ferretería</t>
  </si>
  <si>
    <t>REDUCCION DE 1 A 3/4 PVC</t>
  </si>
  <si>
    <t>3127 - Ferretería</t>
  </si>
  <si>
    <t>TEFLON ((NORMAL)</t>
  </si>
  <si>
    <t>3128 - Ferretería</t>
  </si>
  <si>
    <t>TORNILLO DE 1 1/2 TIRAFONDO</t>
  </si>
  <si>
    <t>3129 - Ferretería</t>
  </si>
  <si>
    <t>TARUGO VERDE</t>
  </si>
  <si>
    <t>3130 - Ferretería</t>
  </si>
  <si>
    <t>CUCHILLA DE CORTE</t>
  </si>
  <si>
    <t>3131 - Ferretería</t>
  </si>
  <si>
    <t>BROCHAS GRANDE DE 4" PARA PINTAR</t>
  </si>
  <si>
    <t>3132 - Ferretería</t>
  </si>
  <si>
    <t>BROCHAS DE MEDIANA 2"</t>
  </si>
  <si>
    <t>3133 - Ferretería</t>
  </si>
  <si>
    <t>BROCHAS DE 1 1/2"</t>
  </si>
  <si>
    <t>3134 - Ferretería</t>
  </si>
  <si>
    <t>TAPAS DE INODORO ESTANDAR</t>
  </si>
  <si>
    <t>3135 - Ferretería</t>
  </si>
  <si>
    <t>DUCHA TIPO TELEFONO</t>
  </si>
  <si>
    <t>3136 - Ferretería</t>
  </si>
  <si>
    <t>INODOROS ESTANDAR COMPLETO</t>
  </si>
  <si>
    <t>3137 - Ferretería</t>
  </si>
  <si>
    <t>PIES DE MANGUERA DE 3/4</t>
  </si>
  <si>
    <t>3138 - Ferretería</t>
  </si>
  <si>
    <t>CAJA DETUBO LED DE18 WATTS FROST</t>
  </si>
  <si>
    <t>3139 - Ferretería</t>
  </si>
  <si>
    <t>CUBETA DE PINTURA SEMIGLOSS BLANCA 00</t>
  </si>
  <si>
    <t>3140 - Ferretería</t>
  </si>
  <si>
    <t>CUBETA DE PINTURA ACRILICA BLANCA 00</t>
  </si>
  <si>
    <t>CUBETA DE PINTURA GRIS DE ACEITE</t>
  </si>
  <si>
    <t>CUBETA DE PINTURA BLANCA DE ACEITE</t>
  </si>
  <si>
    <t>3141 - Ferretería</t>
  </si>
  <si>
    <t>CUBETA DE MASILLA</t>
  </si>
  <si>
    <t>3142 - Ferretería</t>
  </si>
  <si>
    <t>ACEITE PENETRATAN TE WD-40 11 OZ</t>
  </si>
  <si>
    <t>3143 - Ferretería</t>
  </si>
  <si>
    <t>MANGUERA P/DUCHA TIPO TELEFONO</t>
  </si>
  <si>
    <t>3144 - Ferretería</t>
  </si>
  <si>
    <t>MANGUERA P/LAVAMAN OS PVC 1/2 X 3/8 X 20</t>
  </si>
  <si>
    <t>3145 - Ferretería</t>
  </si>
  <si>
    <t>PIE ALAMBRE DUPLEX NO 10</t>
  </si>
  <si>
    <t>PIE</t>
  </si>
  <si>
    <t>3146 - Ferretería</t>
  </si>
  <si>
    <t>TORNILLO AUTOBARRE NABLE 12X1</t>
  </si>
  <si>
    <t>3147 - Ferretería</t>
  </si>
  <si>
    <t>ROLLO TELA MICROFIBRA P/IMPERMEA BILIZAR</t>
  </si>
  <si>
    <t>3148 - Ferretería</t>
  </si>
  <si>
    <t xml:space="preserve"> IMPERMEABI LIZANTE ELASTO FLEX LANCO</t>
  </si>
  <si>
    <t>3149 - Ferretería</t>
  </si>
  <si>
    <t xml:space="preserve"> SELLADOR IMPERMEABI LIZANTE MEMBRANA LIQUIDA</t>
  </si>
  <si>
    <t>3150 - Ferretería</t>
  </si>
  <si>
    <t>PAQUETE TAIRRA BLANCAS</t>
  </si>
  <si>
    <t>3151 - Ferretería</t>
  </si>
  <si>
    <t>SPRAY LIMPIADOR DE CONTACTO 500ML</t>
  </si>
  <si>
    <t>3152 - Ferretería</t>
  </si>
  <si>
    <t>PAQUETES TAIRRA NEGRAS</t>
  </si>
  <si>
    <t>3153 - Ferretería</t>
  </si>
  <si>
    <t>LAMPARA LED SUPERFICIE REDONDA 12W</t>
  </si>
  <si>
    <t>3154 - Ferretería</t>
  </si>
  <si>
    <t>CINTA ANTIDESLIZA NTE NEGRAS</t>
  </si>
  <si>
    <t>3155 - Ferretería</t>
  </si>
  <si>
    <t>JUEGO DE MANGUERA REFRIGERAN TE R410/R22</t>
  </si>
  <si>
    <t>3156 - Ferretería</t>
  </si>
  <si>
    <t>CAJA DE PLAFON PVC 2X4</t>
  </si>
  <si>
    <t>3157 - Ferretería</t>
  </si>
  <si>
    <t>CAJA TUBO LED 9 WATTS</t>
  </si>
  <si>
    <t>3158 - Ferretería</t>
  </si>
  <si>
    <t>ACEITE 3 EN 1 SPRAY</t>
  </si>
  <si>
    <t>3159 - Ferretería</t>
  </si>
  <si>
    <t>ZOCALOS PARA LAMPARA LED</t>
  </si>
  <si>
    <t>3160 - Ferretería</t>
  </si>
  <si>
    <t>SILICON BLANCO</t>
  </si>
  <si>
    <t>3161 - Ferretería</t>
  </si>
  <si>
    <t>BOMBILLOS LED LUZ BLANCA 13WATTS</t>
  </si>
  <si>
    <t>3162 - Ferretería</t>
  </si>
  <si>
    <t xml:space="preserve"> AIRE ACONDICIONADO</t>
  </si>
  <si>
    <t>3163 - Ferretería</t>
  </si>
  <si>
    <t>LLAVE ANGULAR DOBLE SALIDA DE 1/2</t>
  </si>
  <si>
    <t>3164 - Ferretería</t>
  </si>
  <si>
    <t>MEZCLADOR A DE FREGADERO DE BUENA CALIDAD</t>
  </si>
  <si>
    <t>3165 - Ferretería</t>
  </si>
  <si>
    <t>PIES DE MANGUERA DE 1/2</t>
  </si>
  <si>
    <t>3166 - Ferretería</t>
  </si>
  <si>
    <t>SILICON TRANSPAREN TE ANTI HONGO</t>
  </si>
  <si>
    <t>3167 - Ferretería</t>
  </si>
  <si>
    <t>CAMPANA DE LAVAMANOS DE 1</t>
  </si>
  <si>
    <t>3168 - Ferretería</t>
  </si>
  <si>
    <t>GALONES DE THINER</t>
  </si>
  <si>
    <t>3169 - Ferretería</t>
  </si>
  <si>
    <t>SIFON TIPO ACORDEON DE 1 BOCA</t>
  </si>
  <si>
    <t>3170 - Ferretería</t>
  </si>
  <si>
    <t>SIFON TIPO ACORDEON DE 2 BOCA</t>
  </si>
  <si>
    <t>3171 - Ferretería</t>
  </si>
  <si>
    <t>PVC 16 ONZA</t>
  </si>
  <si>
    <t>3172 - Ferretería</t>
  </si>
  <si>
    <t>DISCO DE CORTE DE 4 PULGADA</t>
  </si>
  <si>
    <t>3173 - Ferretería</t>
  </si>
  <si>
    <t>CONTACTAR ES 220 V BOBINA 24V</t>
  </si>
  <si>
    <t>3174 - Ferretería</t>
  </si>
  <si>
    <t>MEZCLADOR A DE FREGADERO DE DOS BOCA</t>
  </si>
  <si>
    <t>3175 - Ferretería</t>
  </si>
  <si>
    <t>TAPAS DE INODORO ENLOGADO</t>
  </si>
  <si>
    <t>3176 - Ferretería</t>
  </si>
  <si>
    <t>TAJERTA UNIVERSAL DE  A/A</t>
  </si>
  <si>
    <t>3177 - Ferretería</t>
  </si>
  <si>
    <t>CAPACITORES 50 MF</t>
  </si>
  <si>
    <t>3178 - Ferretería</t>
  </si>
  <si>
    <t>CAPACITORES 45 MF</t>
  </si>
  <si>
    <t>3179 - Ferretería</t>
  </si>
  <si>
    <t>CAPACITORES  35 MF</t>
  </si>
  <si>
    <t>3180 - Ferretería</t>
  </si>
  <si>
    <t>POWER PACK AIRE  GRANDE</t>
  </si>
  <si>
    <t>3181 - Ferretería</t>
  </si>
  <si>
    <t>REFRIGERANTE R22</t>
  </si>
  <si>
    <t>3182 - Ferretería</t>
  </si>
  <si>
    <t>REFRIGERANTE 410</t>
  </si>
  <si>
    <t>3183 - Ferretería</t>
  </si>
  <si>
    <t xml:space="preserve">CILICON VELA </t>
  </si>
  <si>
    <t>3184 - Ferretería</t>
  </si>
  <si>
    <t>BREAKER DE 15 AMP</t>
  </si>
  <si>
    <t>3185 - Ferretería</t>
  </si>
  <si>
    <t>BREAKER DE 20 AMP</t>
  </si>
  <si>
    <t>3186 - Ferretería</t>
  </si>
  <si>
    <t>BREAKER DE  DOBLE 30 AMP</t>
  </si>
  <si>
    <t>3187 - Ferretería</t>
  </si>
  <si>
    <t>BREAKER DE  DOBLE 40 AMP</t>
  </si>
  <si>
    <t>3188 - Ferretería</t>
  </si>
  <si>
    <t>BREAKER DE  DOBLE 50 AMP</t>
  </si>
  <si>
    <t>3189 - Ferretería</t>
  </si>
  <si>
    <t>TAPE 3M SUPER SCOSH</t>
  </si>
  <si>
    <t>3190 - Ferretería</t>
  </si>
  <si>
    <t>ROLLO DE CABLE #12 AMERICANO NEGRO</t>
  </si>
  <si>
    <t>3191 - Ferretería</t>
  </si>
  <si>
    <t>ROLLO DE CABLE #12 AMERICANO BLANCO</t>
  </si>
  <si>
    <t>3192 - Ferretería</t>
  </si>
  <si>
    <t>ROLLO DE CABLE #12 AMERICANO ROJO</t>
  </si>
  <si>
    <t>3193 - Ferretería</t>
  </si>
  <si>
    <t>CANALETA 1/2 CON ADESIVO</t>
  </si>
  <si>
    <t>3194 - Ferretería</t>
  </si>
  <si>
    <t>CANALETA 3/4 CON ADESIVO</t>
  </si>
  <si>
    <t>3195 - Ferretería</t>
  </si>
  <si>
    <t>TERMINALES HEMBRAS AMARILLOS</t>
  </si>
  <si>
    <t>3196 - Ferretería</t>
  </si>
  <si>
    <t>TERMINALES HEMBRAS AMARILLOS CABLE #14</t>
  </si>
  <si>
    <t>3197 - Ferretería</t>
  </si>
  <si>
    <t xml:space="preserve">TOMA CORRIENTE LEVINTO </t>
  </si>
  <si>
    <t>3198 - Ferretería</t>
  </si>
  <si>
    <t>CAJA DE BRAEKER MONOFASICO 220VATIOS</t>
  </si>
  <si>
    <t>3199 - Ferretería</t>
  </si>
  <si>
    <t>TRASFORMADORES PARA LED LAMPARA DE  12PULGADA</t>
  </si>
  <si>
    <t>3200 - Ferretería</t>
  </si>
  <si>
    <t>TRASFORMADORES PARA LED LAMPARA DE  6 PULGADA</t>
  </si>
  <si>
    <t>3201 - Ferretería</t>
  </si>
  <si>
    <t>LAMPARA REFLETORA PARA EXTERIORES</t>
  </si>
  <si>
    <t>3202 - Ferretería</t>
  </si>
  <si>
    <t>CEMENTO GRIS</t>
  </si>
  <si>
    <t>FUNDAS</t>
  </si>
  <si>
    <t>3203 - Ferretería</t>
  </si>
  <si>
    <t>CEMENTO BLANCO</t>
  </si>
  <si>
    <t>3204 - Ferretería</t>
  </si>
  <si>
    <t>PEGATO</t>
  </si>
  <si>
    <t>3205 - Ferretería</t>
  </si>
  <si>
    <t>TOROBON</t>
  </si>
  <si>
    <t>3206 - Ferretería</t>
  </si>
  <si>
    <t>ARENA ITABO</t>
  </si>
  <si>
    <t>3207 - Ferretería</t>
  </si>
  <si>
    <t>CERAMICA 50 X 50</t>
  </si>
  <si>
    <t>METROS</t>
  </si>
  <si>
    <t>3208 - Ferretería</t>
  </si>
  <si>
    <t>CERAMICA 60 X 60</t>
  </si>
  <si>
    <t>3209 - Ferretería</t>
  </si>
  <si>
    <t>EQUIPO DE PROTECION PERSONAL</t>
  </si>
  <si>
    <t>3210 - Ferretería</t>
  </si>
  <si>
    <t>TV LCD 42"</t>
  </si>
  <si>
    <t>3211 - Ferretería</t>
  </si>
  <si>
    <t>CAMA PARA INTERNAMIENTO</t>
  </si>
  <si>
    <t>3212 - Ferretería</t>
  </si>
  <si>
    <t>TV LCD 32"</t>
  </si>
  <si>
    <t>3213 - Ferretería</t>
  </si>
  <si>
    <t>COMPRESOR DE 18000BTU</t>
  </si>
  <si>
    <t>3214 - Ferretería</t>
  </si>
  <si>
    <t>COMPRESOR DE 9000BTU</t>
  </si>
  <si>
    <t>5214 - Aparatos electrodomésticos</t>
  </si>
  <si>
    <t>AIRE ACONDICIONADO DE 36000BTU</t>
  </si>
  <si>
    <t>AIRE ACONDICIONADO DE 48000BTU</t>
  </si>
  <si>
    <t>3217 - Ferretería</t>
  </si>
  <si>
    <t>CORTADORA DE CERAMICA MEDIANA</t>
  </si>
  <si>
    <t>2610 - Fuentes de energía</t>
  </si>
  <si>
    <t>MANTENIMIENTO DE PANELES ELECTRICO</t>
  </si>
  <si>
    <t xml:space="preserve">MANTENIMIENTO A TRAMPA DE GRASA Y SUCCION LINEA </t>
  </si>
  <si>
    <t>7713 - Servicios de seguimiento, control o rehabilitación de contaminantes</t>
  </si>
  <si>
    <t>MANTENIMIENTO A PLANTA ELECTRICA 360KVA</t>
  </si>
  <si>
    <t>MANTENIMIENTO A ASCENSOR</t>
  </si>
  <si>
    <t>MANTENIMIENTO A PLANTA ELECTRICA  60KVA</t>
  </si>
  <si>
    <t>4710 - Tratamiento, suministros y eliminación de agua y aguas residuales</t>
  </si>
  <si>
    <t>DESINFECCION DE SISTEMA DE AGUA POTABLE</t>
  </si>
  <si>
    <t>SERVICIO DE PINTURA AL CENTRO DE GASTRO</t>
  </si>
  <si>
    <t>REMODELACION Y REECTRUTURACION EN LAVANDERIA</t>
  </si>
  <si>
    <t>REMODELACION Y REECTRUTURACION EN PATOLOGIA</t>
  </si>
  <si>
    <t xml:space="preserve">INSTALACION DE PISOS </t>
  </si>
  <si>
    <t>4110 - Equipo de laboratorio y científico</t>
  </si>
  <si>
    <t>TORRE ENDOSCOPICA COMPLETA</t>
  </si>
  <si>
    <t>TICKERO ELECTRONICO PARA ATENCION AL USUARIO</t>
  </si>
  <si>
    <t>4321 - Equipo informático y accesorios</t>
  </si>
  <si>
    <t>SERVIDORES DE INFORMATICA</t>
  </si>
  <si>
    <t>4323 - Software</t>
  </si>
  <si>
    <t>SOFTWARE SQL/BASE DE DATOS</t>
  </si>
  <si>
    <t>SOFTWARE WINDOWS 10 PRO</t>
  </si>
  <si>
    <t>SOFTWARE OFFICE 365</t>
  </si>
  <si>
    <t>SOFTWARE ANTIVIRUS NORTON</t>
  </si>
  <si>
    <t>SOFTWARE ENDPOINT SECURITY (GFI)</t>
  </si>
  <si>
    <t>DESHUMIFICADOR PARA EQUIPOS INFORMATICOS</t>
  </si>
  <si>
    <t>4320 - Componentes para tecnología de la información, difusión o telecomunicaciones</t>
  </si>
  <si>
    <t>CONVERTIDOR VGA-HDMI</t>
  </si>
  <si>
    <t>8311 - Servicios de medios de telecomunicaciones</t>
  </si>
  <si>
    <t>MANTENIMIENTO CENTRAL  TELEFONICA</t>
  </si>
  <si>
    <t>SOFTWARE SYMASOFT CON SU LICENCIA</t>
  </si>
  <si>
    <t>SERVICIOS DE INFORMATICA Y SISTEMAS COMPUTRIZADOS</t>
  </si>
  <si>
    <t>8610 - Formación profesional</t>
  </si>
  <si>
    <t>SERVICIOS DE CAPACITACION</t>
  </si>
  <si>
    <t>COMPUTADORAS NUEVA COMPLETAS</t>
  </si>
  <si>
    <t>IMPRESORAS DE TINTA COLOR Y NEGRO</t>
  </si>
  <si>
    <t>Equipos Hospitalarios</t>
  </si>
  <si>
    <t>Equipo Medico</t>
  </si>
  <si>
    <t>Capturadores</t>
  </si>
  <si>
    <t>Equipos de Computos</t>
  </si>
  <si>
    <t>CENTRIFUGA DIGITAL LABORATORIO</t>
  </si>
  <si>
    <t>Computadores de escritorio</t>
  </si>
  <si>
    <t>Impresoras láser</t>
  </si>
  <si>
    <t>Servidores de computador de gama alta</t>
  </si>
  <si>
    <t xml:space="preserve"> </t>
  </si>
  <si>
    <t xml:space="preserve">1.1.1.2  Mejora del suministro y abastecimiento de medicamentos </t>
  </si>
  <si>
    <t>1.1.1.2.01</t>
  </si>
  <si>
    <t>Reunión Comité Fármaco Terapéutico (CFT) hospitalario  y promoción del uso racional de los medicamentos</t>
  </si>
  <si>
    <t>Farmacia</t>
  </si>
  <si>
    <t>Cada CEAS convocará reunión a su CFT y tomada sus acciones de lugar y se discutirá los temas relacionados de Medicamentos e Insumos y promoción del uso racional.</t>
  </si>
  <si>
    <t>Sub-Dirección</t>
  </si>
  <si>
    <t>1.2.1.4 Gestión de usuarios para adhesión a una cultura institucional de servicio</t>
  </si>
  <si>
    <t>1.2.1.4.01</t>
  </si>
  <si>
    <t>Autoverificación de cumplimiento formulario de inspección de Habilitación en los servicios de la cartera de servicios</t>
  </si>
  <si>
    <t>Formulario de Inspección</t>
  </si>
  <si>
    <t>187 CEAS</t>
  </si>
  <si>
    <t>1.2.1.4.02</t>
  </si>
  <si>
    <t>Elaboración e implantación del plan de mejora para la habilitación de los Servicios de Salud, incluyendo no conformidades del MSP.</t>
  </si>
  <si>
    <t>Plan de mejoras</t>
  </si>
  <si>
    <t>Calidad de Servcios</t>
  </si>
  <si>
    <t>1.2.1.4.03</t>
  </si>
  <si>
    <t>Realizar de encuesta de satisfacción a los usuarios en la Plataforma Digital.</t>
  </si>
  <si>
    <t>Reporte Excel (plataforma digital)</t>
  </si>
  <si>
    <t>Atención Uusarios</t>
  </si>
  <si>
    <t>Aplica para los 165 hospitales que están activos en la plataforma y los establecimientos de PNA.</t>
  </si>
  <si>
    <t>1.2.1.4.04</t>
  </si>
  <si>
    <t xml:space="preserve"> Elaboración de los planes de mejora de en base a los resultados obtenidos en la encuesta de satisfacción.</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</si>
  <si>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</si>
  <si>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</si>
  <si>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</si>
  <si>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</si>
  <si>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1.2.1.4.06</t>
  </si>
  <si>
    <t xml:space="preserve"> Implementación de los grupos focales para determinar la calidad percibida del servicio</t>
  </si>
  <si>
    <t>El informe es de la reunión</t>
  </si>
  <si>
    <t>1.2.1.4.07</t>
  </si>
  <si>
    <t>Seguimiento al proceso de referencia y contrarreferencia de la Red.</t>
  </si>
  <si>
    <t>Reporte de Excel</t>
  </si>
  <si>
    <t>En todos los establecimientos de nivel especializado</t>
  </si>
  <si>
    <t>1.2.1.4.08</t>
  </si>
  <si>
    <t>Gestionar  los buzones de sugerencias</t>
  </si>
  <si>
    <t>En todos los establecimientos.</t>
  </si>
  <si>
    <t>1.2.1.5 Monitoreo de la calidad de los servicios de salud ofertados</t>
  </si>
  <si>
    <t>1.2.1.5.01</t>
  </si>
  <si>
    <t>Reuniones del comité de mejora continua de la calidad en la atención y seguridad del paciente para establecer avances, logros, resultados e indicadores.</t>
  </si>
  <si>
    <t>Acta constitutiva</t>
  </si>
  <si>
    <t>1.2.1.5.02</t>
  </si>
  <si>
    <t>Elaborar el programa de capacitación en protocolos de practica clínica del MSP, para cada área y servicio.</t>
  </si>
  <si>
    <t>programa</t>
  </si>
  <si>
    <t>1.2.1.5.03</t>
  </si>
  <si>
    <t>Capacitación Protocolos Clínico MSP a médicos generales, especialistas, residentes,  bioanalista, enfermeras y Psicólogos que apliquen a cartera de servicio y al protocolos.</t>
  </si>
  <si>
    <t>1.2.1.5.06</t>
  </si>
  <si>
    <t xml:space="preserve">Automonitoreo aplicación de lista de verificación de completitud de Expediente cinco </t>
  </si>
  <si>
    <t>1.2.1.5.07</t>
  </si>
  <si>
    <t>Automonitoreo correcta aplicación de la Lista de Verificación de la Seguridad en Cirugía</t>
  </si>
  <si>
    <t>1.2.1.5.08</t>
  </si>
  <si>
    <t>Autoevaluación comité de mejora continua de la calidad en la atención y seguridad del paciente</t>
  </si>
  <si>
    <t>1.2.1.5.10</t>
  </si>
  <si>
    <t>Reporte de avance del Plan de Mejora de la Calidad en los Servicios de Salud</t>
  </si>
  <si>
    <t>1.2.1.5.11</t>
  </si>
  <si>
    <t>Reuniones del Comité de Control y Prevención de Infecciones Asociadas a la Atención en Salud (IAAS)</t>
  </si>
  <si>
    <t>1.2.2.2 Fortalecimiento de la calidad de atención de las unidades de nutrición clínica y dieto terapia</t>
  </si>
  <si>
    <t>Seguimiento al plan de mejora de las evaluaciones de la calidad de los servicios de nutrición</t>
  </si>
  <si>
    <t>El plan de seguimiento</t>
  </si>
  <si>
    <t>1.2.2.3 Implementación del Programa de Bioseguridad Y Vigilancia Epidemiológica en los EES</t>
  </si>
  <si>
    <t>1.2.2.3.01</t>
  </si>
  <si>
    <t>Capacitación en Lavado e Higiene de Manos, dirigido a todo el personal del EES</t>
  </si>
  <si>
    <t>Epidemiología</t>
  </si>
  <si>
    <t>1.2.2.3.02</t>
  </si>
  <si>
    <t xml:space="preserve">Automonitoreo del sistema de vigilancia y control  hospitalario de infecciones asociadas a la atención </t>
  </si>
  <si>
    <t>1.2.2.3.03</t>
  </si>
  <si>
    <t xml:space="preserve"> Auto evaluación del Comité de control y prevención de infecciones asociadas a la atención en salud.</t>
  </si>
  <si>
    <t>1.2.2.3.04</t>
  </si>
  <si>
    <t>Reporte de Indicadores, Calidad de los Servicios de Salud</t>
  </si>
  <si>
    <t>1.2.2.3.05</t>
  </si>
  <si>
    <t>Capacitación en Humanización de los  Servicios de Salud a profesionales y técnicos de los Establecimientos de Salud priorizados</t>
  </si>
  <si>
    <t>Programa</t>
  </si>
  <si>
    <t>1.2.2.3.07</t>
  </si>
  <si>
    <t xml:space="preserve"> Reuniones del Comité de Bioseguridad Hospitalario</t>
  </si>
  <si>
    <t>Acta de Reunión</t>
  </si>
  <si>
    <t>1.2.2.3.08</t>
  </si>
  <si>
    <t xml:space="preserve"> Capacitación en la Guía de Limpieza y Desinfección de Superficies Hospitalarias del Ministerio de Salud, dirigido al personal de Limpieza del EES</t>
  </si>
  <si>
    <t>1.2.2.3.09</t>
  </si>
  <si>
    <t>1.2.2.3.10</t>
  </si>
  <si>
    <t>1.2.2.3.11</t>
  </si>
  <si>
    <t>Seguimiento a los planes de mejora de evaluación de procesos de bioseguridad hospitalaria</t>
  </si>
  <si>
    <t>1.2.2.3.12</t>
  </si>
  <si>
    <t>1.2.2.3.13</t>
  </si>
  <si>
    <t xml:space="preserve"> Aplicación de Bioseguridad en CEAS (formulario DCH-FO-035)</t>
  </si>
  <si>
    <t>1.2.2.3.14</t>
  </si>
  <si>
    <t>Supervisión de la ruta sanitaria en el EES</t>
  </si>
  <si>
    <t>1.2.2.3.15</t>
  </si>
  <si>
    <t>Automonitoreo las medidas de  políticas de bioseguridad hospitalarias.</t>
  </si>
  <si>
    <t>1.2.2.4 Mejora de los servicios de hostelería hospitalaria</t>
  </si>
  <si>
    <t>Socialización del manual de procedimiento de hostelería hospitalaria</t>
  </si>
  <si>
    <t>Implementación del procedimiento de hostelería hospitalaria</t>
  </si>
  <si>
    <t>1.2.2.5 Programa de Gestión de Citas</t>
  </si>
  <si>
    <t>1.2.2.5.01</t>
  </si>
  <si>
    <t>Gestionar los QDSR de los usuarios, canalizando hasta dar respuesta al mismo.</t>
  </si>
  <si>
    <t>Seguimiento a la actualización de las carteras de servicio de los establecimientos.</t>
  </si>
  <si>
    <t>1.2.2.5.03</t>
  </si>
  <si>
    <t>Organizar las citas a consultas externas para que todo los usuarios lleguen con una consulta programada.</t>
  </si>
  <si>
    <t>2.2.2.1 Conformación de los Comités de Salud (Primer Nivel) y Hospitalarios (priorizados según Reglamento Hospitalario 434-07)</t>
  </si>
  <si>
    <t>2.2.2.1.01</t>
  </si>
  <si>
    <t>Diagnóstico situacional de la conformación de los comités hospitalarios</t>
  </si>
  <si>
    <t>Sub-Diección</t>
  </si>
  <si>
    <t>Conformación de los comité Hospitalarios</t>
  </si>
  <si>
    <t>Matriz de DCH</t>
  </si>
  <si>
    <t>Gestión y Desarrollo del Recurso Humano</t>
  </si>
  <si>
    <t>Reducida las disparidades en la disponibilidad de personal médico especializado y personal licenciado en enfermería  que existen los diferentes niveles</t>
  </si>
  <si>
    <t>3.1.1.1 Fortalecimiento del Subsistema de Reclutamiento y Selección</t>
  </si>
  <si>
    <t>3.1.1.1.01</t>
  </si>
  <si>
    <t>Sesiones de trabajo  para revisar los requerimientos de solicitudes de novedades</t>
  </si>
  <si>
    <t>Rhumanos</t>
  </si>
  <si>
    <t>3.1.1.1.02</t>
  </si>
  <si>
    <t>Sesiones de trabajo para identificar causas de rotación en los establecimientos de salud</t>
  </si>
  <si>
    <t>3.2.1.1 Programa de capacitación del SNS</t>
  </si>
  <si>
    <t>Ejecución Plan de Capacitación SRS-2024</t>
  </si>
  <si>
    <t>Detección necesidades capacitación por departamento SRS y CEAS-Plan 2025</t>
  </si>
  <si>
    <t>Elaboración del Plan de Capacitación SRS-2025</t>
  </si>
  <si>
    <t>3.2.1.2 Componente de Evaluación del Desempeño</t>
  </si>
  <si>
    <t>Seguimiento a la evaluación de desempleo 2024</t>
  </si>
  <si>
    <t>Entrega de Plantillas de la Planificación de RRHH 2025</t>
  </si>
  <si>
    <t>Plantillas del MAP</t>
  </si>
  <si>
    <t>3.2.1.2.03</t>
  </si>
  <si>
    <t>Encuesta de clima laboral o Desarrollo Plan de Clima Laboral, (Según aplique)</t>
  </si>
  <si>
    <t>Informe o Plan enviado por el MAP</t>
  </si>
  <si>
    <t>3.2.1.3 Ejecución del Plan de Seguridad y Salud ocupacional</t>
  </si>
  <si>
    <t>3.2.1.3.01</t>
  </si>
  <si>
    <t xml:space="preserve">Seguimiento al  Registro y Control de solicitudes de Seguros Médicos para Padres. </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</si>
  <si>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</si>
  <si>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</si>
  <si>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3.2.1.3.02</t>
  </si>
  <si>
    <t>Relaciones Laborales de la Sede -Suministrar política. Explicar a los CEAS en que consiste el informe</t>
  </si>
  <si>
    <t>3.2.1.3.03</t>
  </si>
  <si>
    <t>Matriz Estandarizada</t>
  </si>
  <si>
    <t>Se realizara un taller de capacitación para manejar esta actividad. Lo realizara el Área de Salud Ocupacional.</t>
  </si>
  <si>
    <t>3.2.1.3.04</t>
  </si>
  <si>
    <t>Elaboración  de reporte y seguimiento  del personal  pasivo por enfermedad.</t>
  </si>
  <si>
    <t>El área de Salud Ocupacional suministrará modelo de reporte para realizar esta actividad.</t>
  </si>
  <si>
    <t>3.2.1.3.05</t>
  </si>
  <si>
    <t>Registro de subsidio por enfermedad común</t>
  </si>
  <si>
    <t>Matriz Estandarizada con todos completados</t>
  </si>
  <si>
    <t>3.2.1.3.06</t>
  </si>
  <si>
    <t>Implementación del Sistema de Seguridad y Salud en la Administración Publica (SISTAP)</t>
  </si>
  <si>
    <t>El área de Salud Ocupacional suministrará contenido del informe para realizar esta actividad. El  formato de informe esta estandarizado.</t>
  </si>
  <si>
    <t>3.2.1.3.07</t>
  </si>
  <si>
    <t>Instrumentación de expedientes de pago de prestaciones laborales  y desvinculaciones</t>
  </si>
  <si>
    <t>Reporte emitido por Relaciones Laborales Sede Central/(para el Servicio Regional) /  Reporte emitido por RRHH de la regional para el caso de los CEAS)</t>
  </si>
  <si>
    <t xml:space="preserve">3.2.1.4 Evaluación de la Metodología de Gestión Productiva </t>
  </si>
  <si>
    <t>3.2.1.4.01</t>
  </si>
  <si>
    <t xml:space="preserve">Evaluación de  Metodología de Gestión Productiva </t>
  </si>
  <si>
    <t>Informe con autodiagnóstico</t>
  </si>
  <si>
    <t>3.2.1.4.02</t>
  </si>
  <si>
    <t>Plan de mejora a partir de los resultados de la evaluación de la metodología de gestión productiva</t>
  </si>
  <si>
    <t>3.2.1.4.03</t>
  </si>
  <si>
    <t>4.1.1.2 Implementación del Sistema de Administración de Bienes</t>
  </si>
  <si>
    <t>4.1.1.2.01</t>
  </si>
  <si>
    <t>Implementación de mejora en la gestión documental en EL CEA</t>
  </si>
  <si>
    <t xml:space="preserve">Administración </t>
  </si>
  <si>
    <t>Actualización del inventarios de  Activos Fijo CEAS</t>
  </si>
  <si>
    <t>Plantillas de Activo Fijo Estandarizado</t>
  </si>
  <si>
    <t>4.1.1.2.03</t>
  </si>
  <si>
    <t xml:space="preserve">Auditoría de cumplimiento de las políticas de administración de bienes en  EES </t>
  </si>
  <si>
    <t>4.1.1.3 Mejora de la infraestructura tecnológica de la Red SNS</t>
  </si>
  <si>
    <t>4.1.1.3.01</t>
  </si>
  <si>
    <t>Tecnología</t>
  </si>
  <si>
    <t>4.1.1.3.02</t>
  </si>
  <si>
    <t>4.1.1.3.03</t>
  </si>
  <si>
    <t xml:space="preserve">4.1.1.4 Implementación del plan mantenimiento preventivo de equipos e infraestructura </t>
  </si>
  <si>
    <t>Elaboración del Plan de Mantenimiento preventivo de equipos en los EES</t>
  </si>
  <si>
    <t>4.1.1.4.02</t>
  </si>
  <si>
    <t>Seguimiento al plan  de mantenimiento de preventivo en el  EES</t>
  </si>
  <si>
    <t>4.1.1.5 Implementación del programa de readecuación de infraestructura y dotación de equipos a la Red SNS</t>
  </si>
  <si>
    <t>Supervisión del plan de mantenimiento del CEA SISMAP (100)</t>
  </si>
  <si>
    <t>1 Reporte Semestral</t>
  </si>
  <si>
    <t>4.1.1.6 Actualización y despliegue nueva estructura organizativa de la Red SNS por nivel de complejidad</t>
  </si>
  <si>
    <t>Cumplimiento de los analisis y rediseño de estructura organizativa coordinada por el  MAP y Desarrollo Institucional SNS</t>
  </si>
  <si>
    <t>Resolución de estructura organizativa o de manual de organización y funciones.</t>
  </si>
  <si>
    <t xml:space="preserve">Planificación </t>
  </si>
  <si>
    <t>4.1.1.7 Fortalecimiento del modelo de gestión y monitoreo de la calidad institucional</t>
  </si>
  <si>
    <t>4.1.1.17.01</t>
  </si>
  <si>
    <t>Implementación, renovación o actualización de CCC (si está priorizado)</t>
  </si>
  <si>
    <t>Gestión Calidad</t>
  </si>
  <si>
    <t>4.1.1.17.02</t>
  </si>
  <si>
    <t xml:space="preserve">Seguimiento a los indicadores comprometidos en la CCC </t>
  </si>
  <si>
    <t>Reporte de monitoreo indicadores CCC (plantilla de Excel)</t>
  </si>
  <si>
    <t>4.1.1.17.03</t>
  </si>
  <si>
    <t>Autodiagnóstico guía sector salud</t>
  </si>
  <si>
    <t>4.1.1.17.04</t>
  </si>
  <si>
    <t>4.1.1.17.05</t>
  </si>
  <si>
    <t>Seguimiento al plan de mejora  CAF anterior</t>
  </si>
  <si>
    <t>4.1.1.17.06</t>
  </si>
  <si>
    <t>4.1.1.17.07</t>
  </si>
  <si>
    <t>Firma de Acuerdo de Evaluación Desempeño Institucional, alineado al plan de mejora CAF (solo aplica si hay cambio de MAE)</t>
  </si>
  <si>
    <t>4.1.1.17.08</t>
  </si>
  <si>
    <t>4.1.1.8 Implementación de los programas Desempeño SNS y SISMAP Salud</t>
  </si>
  <si>
    <t>4.1.1.8.01</t>
  </si>
  <si>
    <t>Mesas técnicas de evaluación resultados SISMAP Salud y Programa de Desempeño SNS para la formulación e implementación de propuestas de mejora que contribuyan a impulsar un cumplimiento mínimo de 65 puntos en la oficina regional, centros clínicos y diagnósticos y hospitales de la demarcación</t>
  </si>
  <si>
    <t>Informe de autoevaluación</t>
  </si>
  <si>
    <t>4.1.1.8.02</t>
  </si>
  <si>
    <t>Mesas técnicas de evaluación resultados SISMAP Salud y Programa de Desempeño SNS para la formulación e implementación de propuestas de mejora que contribuyan a impulsar un cumplimiento mínimo de 65 puntos</t>
  </si>
  <si>
    <t>Informe de avances o resultados plan de mejora</t>
  </si>
  <si>
    <t>4.1.1.10 Fortalecimiento del Sistema Institucional de Planificación, Monitoreo y Evaluación PPP</t>
  </si>
  <si>
    <t xml:space="preserve"> Elaboración del Plan Operativo Anual 2025</t>
  </si>
  <si>
    <t>Elaboración de la memoria institucional 2024</t>
  </si>
  <si>
    <t>Seguimiento al reporte ejecución Metas Físicas y Financieras en el SIGEF 2024</t>
  </si>
  <si>
    <t>4.1.1.10.04</t>
  </si>
  <si>
    <t>Autoevaluación del POA 2024</t>
  </si>
  <si>
    <t>MEP enviado a DCSNS</t>
  </si>
  <si>
    <t xml:space="preserve">Todos los SRS/ Entregar 21 días calendario luego finalizar el monitoreo de los hospitales. </t>
  </si>
  <si>
    <t>4.1.1.10.05</t>
  </si>
  <si>
    <t>Todos los SRS</t>
  </si>
  <si>
    <t>4.1.1.10.06</t>
  </si>
  <si>
    <t>Formulación del presupuesto 2025</t>
  </si>
  <si>
    <t>4.1.1.10.07</t>
  </si>
  <si>
    <t>Levantamiento de los proyectos y necesidades de cooperación de la Red SNS</t>
  </si>
  <si>
    <t>Reporte/Matriz</t>
  </si>
  <si>
    <t>4.1.1.14 Ejecución del plan de innovación institucional en promoción de la mejora continua</t>
  </si>
  <si>
    <t>Identificación de buenas practicas en función del programa de Innovación  para el  EES.</t>
  </si>
  <si>
    <t>Formulario de innovación completado  y sometido al programa.</t>
  </si>
  <si>
    <t>4.1.2.1 Ejecución de los procesos de compra en tiempo oportuno</t>
  </si>
  <si>
    <r>
      <t xml:space="preserve">Seguimiento al cumplimiento de los indicadores SISCOMPRA CEAS </t>
    </r>
    <r>
      <rPr>
        <b/>
        <sz val="10"/>
        <color indexed="10"/>
        <rFont val="Calibri"/>
        <family val="2"/>
      </rPr>
      <t>(si aplica)</t>
    </r>
  </si>
  <si>
    <t>4.1.2.1.02</t>
  </si>
  <si>
    <t>Siguiente y/o actualización a la conformación de los comité de compra hospitalario</t>
  </si>
  <si>
    <t xml:space="preserve">acta de conformación </t>
  </si>
  <si>
    <t>4.1.2.1.03</t>
  </si>
  <si>
    <t>Seguimiento al registro de los hospitales en el portal transaccional ( Si tiene portal)</t>
  </si>
  <si>
    <t>4.1.2.2 Despliegue del Sistema de manejo y Control Interno en la Red SNS</t>
  </si>
  <si>
    <t>Rendir oportunamente las  cuentas de anticipos financieros  para su  regulación  en el período</t>
  </si>
  <si>
    <t>En las ORS aplica para la regulación de sus fondos y para su intervención en la regularización en las partidas del los EES</t>
  </si>
  <si>
    <t>Asegurar el reporte oportuno de facturación eficiente de ingresos por las diferentes fuentes de financiamiento.</t>
  </si>
  <si>
    <t>Rendir oportunamente  las informaciones concernientes a los indicadores de ingreso, facturación. nómina, deuda e ingresos de odontología</t>
  </si>
  <si>
    <t>4.1.2.2.04</t>
  </si>
  <si>
    <t>Reportar oportunamente las informaciones financieras que alimentan el sistema de indicadores, fundamentas en el registro sistemático de las transacciones sosteniendo la calidad del dato.</t>
  </si>
  <si>
    <t>4.1.2.2.05</t>
  </si>
  <si>
    <t>Reportar la ejecución presupuestaria consolidada de ingresos y egresos proveniente de las diferentes fuentes de financiamiento.</t>
  </si>
  <si>
    <t>En las ORS aplica  para sus registros y el seguimiento a los establecimientos</t>
  </si>
  <si>
    <t>4.1.2.2.06</t>
  </si>
  <si>
    <t>Cargar oportunamente las informaciones financieras cumpliendo con los criterios de calidad dispuestos por las normativas para que estén disponible a la ciudadanía.</t>
  </si>
  <si>
    <t>4.1.2.2.07</t>
  </si>
  <si>
    <t>Realizar el cierre de las operaciones del año fiscal de acuerdo con las normativas emitidas por la DIGECOG.</t>
  </si>
  <si>
    <t xml:space="preserve">4.1.2.3 Fortalecimiento de la Gestión Financiera de la Red </t>
  </si>
  <si>
    <t>Elaboración de los Estados Financieros y sus notas de referencia.</t>
  </si>
  <si>
    <t>Estados Financieros</t>
  </si>
  <si>
    <t>Crear un reporte de Análisis de Comportamiento de pago.</t>
  </si>
  <si>
    <t>4.1.2.3.03</t>
  </si>
  <si>
    <t>Relación de activo fijo</t>
  </si>
  <si>
    <t>Informe de Activo Fijo</t>
  </si>
  <si>
    <t>4.1.2.4 Fortalecimiento de los procesos de facturación de la Red SNS</t>
  </si>
  <si>
    <t>4.1.2.4.01</t>
  </si>
  <si>
    <t>Auditoria Médica</t>
  </si>
  <si>
    <t>4.1.2.4.02</t>
  </si>
  <si>
    <t>Elaboración de los planes de mejora para la disminución de las objeciones médicas, administrativas y el incremento de la facturación de los CEAS, en coordinación de los SRS los centros de salud.</t>
  </si>
  <si>
    <t>El plan de mejora</t>
  </si>
  <si>
    <t>4.1.2.4.03</t>
  </si>
  <si>
    <t>Seguimiento a la ejecución de planes de mejora para la disminución de las objeciones médicas, administrativas y el incremento de la facturación del CEA.</t>
  </si>
  <si>
    <t>4.1.3.1 Implementación del Manual de Señalética e Identidad de la Red SNS</t>
  </si>
  <si>
    <t>4.1.3.1.01</t>
  </si>
  <si>
    <t>Implementación del Manual de Identidad Hospitalaria.</t>
  </si>
  <si>
    <t>El centro debe garantizar la disponibilidad de fondos para la implantación del manual (vía PACC2024).</t>
  </si>
  <si>
    <t xml:space="preserve">Comunicación </t>
  </si>
  <si>
    <t>4.1.3.2 Fortalecimiento de la Transparencia Institucional</t>
  </si>
  <si>
    <t xml:space="preserve">Reporte de las quejas, denuncias, reclamaciones y sugerencias (QDRS), recibidas mediante el Sistema 311, </t>
  </si>
  <si>
    <t>Reporte Trimestral (Enviar OAI Sede Central). Valido para las que tengan responsable de acceso a la información (RAI)</t>
  </si>
  <si>
    <t>4.1.3.2.02</t>
  </si>
  <si>
    <t>Creación y socialización de la Matriz de Responsabilidad dirigida a los directores y encargado departamentales.</t>
  </si>
  <si>
    <t>Deben estar incluidos todos los directores, encargados oh personal encargado de suministrar las informaciones de la regional (Enviar OAI Sede Central). Valido para las que tengan responsable de acceso a la información (RAI)</t>
  </si>
  <si>
    <t>4.1.3.2.03</t>
  </si>
  <si>
    <t>Capacitación Sistema 311</t>
  </si>
  <si>
    <t>(Enviar OAI Sede Central). Valido para las que tengan responsable de acceso a la información (RAI)</t>
  </si>
  <si>
    <t>4.1.3.2.04</t>
  </si>
  <si>
    <t>Capacitación de Acceso a la Información Pública.</t>
  </si>
  <si>
    <t>Valido para las que tengan responsable de acceso a la información (RAI)</t>
  </si>
  <si>
    <t>4.1.3.3  Despliegue plan interconexión Red Pública de Servicios de Salud</t>
  </si>
  <si>
    <t>Adquisición de insumos para la implementación del Plan intercomunicación Red Pública de Servicios de Salud.</t>
  </si>
  <si>
    <t>El centro debe garantizar la disponibilidad de fondos adquirir los insumos de implementación (vía PACC2024).</t>
  </si>
  <si>
    <t>4.1.3.3.02</t>
  </si>
  <si>
    <t xml:space="preserve"> Implementación del Plan intercomunicación Red Pública de Servicios de Salud.</t>
  </si>
  <si>
    <t>4.1.3.4 Despliegue Plan de Responsabilidad Social Institucional SNS</t>
  </si>
  <si>
    <t>4.1.3.4.01</t>
  </si>
  <si>
    <t>Diagnóstico  de impacto ambiental.</t>
  </si>
  <si>
    <t>Reporte de medición Huella de carbono (coordinado con el Comité de Gestión Ambiental Sectorial y Responsabilidad Social).</t>
  </si>
  <si>
    <t>4.1.3.4.02</t>
  </si>
  <si>
    <t>Campaña de sensibilización uso responsables agua y energía eléctrica.</t>
  </si>
  <si>
    <t>Briefing de campaña/ Publicaciones en medios sociales y en medios internos</t>
  </si>
  <si>
    <t>4.1.3.4.03</t>
  </si>
  <si>
    <t>Jornadas (reforestación / limpieza de costas / otras).</t>
  </si>
  <si>
    <t>Otros: Convocatoria y Publicaciones en medios sociales</t>
  </si>
  <si>
    <t>4.1.3.4.04</t>
  </si>
  <si>
    <t>Campaña de sociabilización sobre los derechos de las personas con discapacidad.</t>
  </si>
  <si>
    <t>Esta campaña debe terminar el 3 de diciembre (día de la discapacidad).</t>
  </si>
  <si>
    <t>4.1.3.4.05</t>
  </si>
  <si>
    <t>Jornadas para fomento de actividad física en los colaboradores.</t>
  </si>
  <si>
    <t>Gatroenterología</t>
  </si>
  <si>
    <t>Informe, Plan</t>
  </si>
  <si>
    <t>Implementación y seguimiento a los planes de mejora de la MGP</t>
  </si>
  <si>
    <t xml:space="preserve">Supervisión de la calidad de los servicios de nutrición </t>
  </si>
  <si>
    <t>Desarrollo de los planes de mejora a partir de los resultados de las evaluaciones de la calidad de los servicios de nutrición</t>
  </si>
  <si>
    <t>1.2.1.1 Monitoreo del cumplimiento de los indicadores de calidad del programa de hemodiálisis y diálisis peritoneal</t>
  </si>
  <si>
    <t>Implementación de los planes de mejora de la evaluacion de indicadores de calidad en el programa de hemodialisis y diálisis peritoneal</t>
  </si>
  <si>
    <t>Centro Hospitalario</t>
  </si>
  <si>
    <t>Plan de mejora a partir de los resultados de la evaluacion de indicadores de calidad en el programa de hemodialisis y diálisis peritoneal</t>
  </si>
  <si>
    <t>Seguimiento a los planes de mejora de la evaluacion de indicadores de calidad en el programa de hemodialisis y diálisis peritoneal</t>
  </si>
  <si>
    <t>1.2.1.2 Despliegue del Plan de Gestión Listas de Espera Quirúrgica en hospitales priorizados</t>
  </si>
  <si>
    <t xml:space="preserve">Utilizacion de la plataforma digital de lista de espera quirúrgica </t>
  </si>
  <si>
    <t>Registo Digital</t>
  </si>
  <si>
    <t xml:space="preserve">Elaboración de plan de mejora en los EESS para la disminución de lista de espera </t>
  </si>
  <si>
    <t xml:space="preserve"> 1.2.1.1.01</t>
  </si>
  <si>
    <t xml:space="preserve"> 1.2.1.1.02</t>
  </si>
  <si>
    <t xml:space="preserve"> 1.2.1.1.03</t>
  </si>
  <si>
    <t xml:space="preserve"> 1.2.1.2.01</t>
  </si>
  <si>
    <t xml:space="preserve"> 1.2.1.2.02</t>
  </si>
  <si>
    <t xml:space="preserve"> 1.2.2.2.01</t>
  </si>
  <si>
    <t xml:space="preserve"> 1.2.2.2.02</t>
  </si>
  <si>
    <t xml:space="preserve">Gestión de la lista de espera quirúrgica </t>
  </si>
  <si>
    <t xml:space="preserve"> 1.2.1.2.03</t>
  </si>
  <si>
    <t>Elaboración y/o actualización de los Planes de Emergencias y Desastres Hospitalarios</t>
  </si>
  <si>
    <t>Reunion del comité de emergencias para socializacion del plan Hospitalarios  Emergencias de salud publica y desastres naturales con el personal del hospital.</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</si>
  <si>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</si>
  <si>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</si>
  <si>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</si>
  <si>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</si>
  <si>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</si>
  <si>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 xml:space="preserve">Implementación del Modelo hospitalario y flujos de Asistencia Emergencias y Urgencias </t>
  </si>
  <si>
    <t xml:space="preserve">Socializacion e implementación del RAC-Triaje en las Salas de Emergencias Centros Hospitalarios </t>
  </si>
  <si>
    <t>Implementación del procedimiento para la entrega, recibo y reposicion de carro de paro</t>
  </si>
  <si>
    <t>Registros en el tablero de Indicadores de Gestión de las Salas de Emergencias de los Centros de Salud.</t>
  </si>
  <si>
    <t>Socialización de los procedimientos de traslado de pacientes</t>
  </si>
  <si>
    <t>1.1.5.2  Redes de Servicios de Salud Resilientes a Emergencias de Salud Pública y Desastres Naturales mediante la Preparación y Respuesta de los Establecimientos.</t>
  </si>
  <si>
    <t>1.1.5.2.01</t>
  </si>
  <si>
    <t>1.1.5.2.02</t>
  </si>
  <si>
    <t>1.1.5.2.03</t>
  </si>
  <si>
    <t>1.1.5.2.04</t>
  </si>
  <si>
    <t>1.1.5.2.05</t>
  </si>
  <si>
    <t>1.1.5.2.06</t>
  </si>
  <si>
    <t>1.1.5.2.07</t>
  </si>
  <si>
    <t>1.1.5.1.01</t>
  </si>
  <si>
    <t>1.1.5.1.02</t>
  </si>
  <si>
    <t>1.1.5.1.03</t>
  </si>
  <si>
    <t>1.1.5.1.04</t>
  </si>
  <si>
    <t>1.1.5.1.05</t>
  </si>
  <si>
    <t>1.1.5.1 Fortalecimiento  de los Servicios de Emergencias Médicas Hospitalarias para la asistencia eficiente, humanizada y de calidad.</t>
  </si>
  <si>
    <t>Listado de participantes, Minuta</t>
  </si>
  <si>
    <t>Informe/ listado participantes</t>
  </si>
  <si>
    <t>Hoja de supervision. Reporte</t>
  </si>
  <si>
    <t>Hojas de Supervision/Formularios de verificacion de Carro de paro (Apertura, Stock y Verificacion de desfibrilador)</t>
  </si>
  <si>
    <t>Listado de Participantes, Agenda</t>
  </si>
  <si>
    <t xml:space="preserve">Los hospitales que no tienen carro de paro presentan una carta firmada por el director informando que no tienen carro de paro </t>
  </si>
  <si>
    <t>Emergencia</t>
  </si>
  <si>
    <t>Epidemiologia</t>
  </si>
  <si>
    <t>Calidad de los Servicios de Salud (Auditoria Medica)</t>
  </si>
  <si>
    <t>Nutricion</t>
  </si>
</sst>
</file>

<file path=xl/styles.xml><?xml version="1.0" encoding="utf-8"?>
<styleSheet xmlns="http://schemas.openxmlformats.org/spreadsheetml/2006/main">
  <numFmts count="2">
    <numFmt numFmtId="43" formatCode="_(* #,##0.00_);_(* \(#,##0.00\);_(* &quot;-&quot;??_);_(@_)"/>
    <numFmt numFmtId="164" formatCode="#,##0.00;[Red]#,##0.00"/>
  </numFmts>
  <fonts count="58">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8"/>
      <color indexed="81"/>
      <name val="Tahoma"/>
      <family val="2"/>
    </font>
    <font>
      <sz val="10"/>
      <name val="Arial"/>
      <family val="2"/>
    </font>
    <font>
      <sz val="12"/>
      <color theme="1"/>
      <name val="Arial Narrow"/>
      <family val="2"/>
    </font>
    <font>
      <sz val="12"/>
      <color indexed="8"/>
      <name val="Arial"/>
      <family val="2"/>
    </font>
    <font>
      <b/>
      <sz val="12"/>
      <color indexed="8"/>
      <name val="Arial"/>
      <family val="2"/>
    </font>
    <font>
      <sz val="10"/>
      <color indexed="8"/>
      <name val="Times New Roman"/>
      <family val="1"/>
    </font>
    <font>
      <sz val="10"/>
      <name val="Calibri"/>
      <family val="2"/>
      <scheme val="minor"/>
    </font>
    <font>
      <sz val="10"/>
      <color rgb="FF242424"/>
      <name val="Calibri"/>
      <family val="2"/>
      <scheme val="minor"/>
    </font>
    <font>
      <sz val="9"/>
      <color theme="1"/>
      <name val="Calibri"/>
      <family val="2"/>
      <scheme val="minor"/>
    </font>
    <font>
      <b/>
      <sz val="10"/>
      <color indexed="10"/>
      <name val="Calibri"/>
      <family val="2"/>
    </font>
    <font>
      <sz val="10"/>
      <color theme="1"/>
      <name val="Times New Roman"/>
      <family val="1"/>
    </font>
    <font>
      <sz val="10"/>
      <color theme="1"/>
      <name val="Tw Cen MT"/>
      <family val="2"/>
    </font>
    <font>
      <sz val="8"/>
      <name val="Arial"/>
    </font>
    <font>
      <sz val="10"/>
      <name val="Tw Cen MT"/>
      <family val="2"/>
    </font>
  </fonts>
  <fills count="4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rgb="FFFF000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theme="4"/>
      </left>
      <right style="thin">
        <color theme="4"/>
      </right>
      <top/>
      <bottom style="thin">
        <color theme="4"/>
      </bottom>
      <diagonal/>
    </border>
  </borders>
  <cellStyleXfs count="9">
    <xf numFmtId="0" fontId="0" fillId="0" borderId="0"/>
    <xf numFmtId="43" fontId="6"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2" fillId="0" borderId="0"/>
    <xf numFmtId="43" fontId="45" fillId="0" borderId="0" applyFont="0" applyFill="0" applyBorder="0" applyAlignment="0" applyProtection="0"/>
    <xf numFmtId="0" fontId="1" fillId="0" borderId="0"/>
  </cellStyleXfs>
  <cellXfs count="533">
    <xf numFmtId="0" fontId="0" fillId="0" borderId="0" xfId="0"/>
    <xf numFmtId="0" fontId="4" fillId="0" borderId="0" xfId="4"/>
    <xf numFmtId="0" fontId="7" fillId="0" borderId="0" xfId="4" applyFont="1"/>
    <xf numFmtId="0" fontId="8" fillId="3" borderId="0" xfId="0" applyFont="1" applyFill="1"/>
    <xf numFmtId="0" fontId="9" fillId="4" borderId="4" xfId="0" applyFont="1" applyFill="1" applyBorder="1" applyAlignment="1">
      <alignment horizontal="left"/>
    </xf>
    <xf numFmtId="0" fontId="9" fillId="4" borderId="0" xfId="0" applyFont="1" applyFill="1" applyAlignment="1">
      <alignment horizontal="center"/>
    </xf>
    <xf numFmtId="0" fontId="9" fillId="5" borderId="5" xfId="0" applyFont="1" applyFill="1" applyBorder="1" applyAlignment="1">
      <alignment horizontal="center" vertical="center" wrapText="1"/>
    </xf>
    <xf numFmtId="0" fontId="9" fillId="6" borderId="7" xfId="0" applyFont="1" applyFill="1" applyBorder="1"/>
    <xf numFmtId="0" fontId="10" fillId="6" borderId="7" xfId="0" applyFont="1" applyFill="1" applyBorder="1"/>
    <xf numFmtId="0" fontId="10" fillId="2" borderId="7" xfId="0" applyFont="1" applyFill="1" applyBorder="1"/>
    <xf numFmtId="0" fontId="10" fillId="2" borderId="7" xfId="0" applyFont="1" applyFill="1" applyBorder="1" applyAlignment="1">
      <alignment horizontal="left"/>
    </xf>
    <xf numFmtId="0" fontId="9" fillId="7" borderId="8" xfId="0" applyFont="1" applyFill="1" applyBorder="1"/>
    <xf numFmtId="0" fontId="10" fillId="7" borderId="8" xfId="0" applyFont="1" applyFill="1" applyBorder="1"/>
    <xf numFmtId="0" fontId="9" fillId="8" borderId="8" xfId="0" applyFont="1" applyFill="1" applyBorder="1" applyAlignment="1" applyProtection="1">
      <alignment horizontal="right" vertical="center"/>
      <protection locked="0"/>
    </xf>
    <xf numFmtId="0" fontId="10" fillId="0" borderId="0" xfId="0" applyFont="1"/>
    <xf numFmtId="0" fontId="9" fillId="4" borderId="11" xfId="0" applyFont="1" applyFill="1" applyBorder="1" applyAlignment="1">
      <alignment horizontal="left"/>
    </xf>
    <xf numFmtId="0" fontId="10" fillId="10" borderId="0" xfId="0" applyFont="1" applyFill="1" applyProtection="1">
      <protection locked="0"/>
    </xf>
    <xf numFmtId="0" fontId="6" fillId="0" borderId="0" xfId="2"/>
    <xf numFmtId="0" fontId="9" fillId="10" borderId="11" xfId="0" applyFont="1" applyFill="1" applyBorder="1" applyProtection="1">
      <protection locked="0"/>
    </xf>
    <xf numFmtId="0" fontId="9" fillId="10" borderId="0" xfId="0" applyFont="1" applyFill="1" applyProtection="1">
      <protection locked="0"/>
    </xf>
    <xf numFmtId="0" fontId="13" fillId="12" borderId="0" xfId="0" applyFont="1" applyFill="1" applyProtection="1">
      <protection locked="0"/>
    </xf>
    <xf numFmtId="0" fontId="14" fillId="5" borderId="5" xfId="0" applyFont="1" applyFill="1" applyBorder="1" applyAlignment="1">
      <alignment horizontal="center" vertical="center" wrapText="1"/>
    </xf>
    <xf numFmtId="0" fontId="15" fillId="12" borderId="11" xfId="0" applyFont="1" applyFill="1" applyBorder="1" applyAlignment="1" applyProtection="1">
      <alignment horizontal="left"/>
      <protection locked="0"/>
    </xf>
    <xf numFmtId="0" fontId="16" fillId="12" borderId="0" xfId="0" applyFont="1" applyFill="1"/>
    <xf numFmtId="0" fontId="16" fillId="12" borderId="12" xfId="0" applyFont="1" applyFill="1" applyBorder="1"/>
    <xf numFmtId="0" fontId="13" fillId="12" borderId="11" xfId="0" applyFont="1" applyFill="1" applyBorder="1" applyProtection="1">
      <protection locked="0"/>
    </xf>
    <xf numFmtId="0" fontId="13" fillId="12" borderId="12" xfId="0" applyFont="1" applyFill="1" applyBorder="1" applyProtection="1">
      <protection locked="0"/>
    </xf>
    <xf numFmtId="164" fontId="18" fillId="9" borderId="7" xfId="1" applyNumberFormat="1" applyFont="1" applyFill="1" applyBorder="1" applyAlignment="1" applyProtection="1">
      <alignment vertical="top"/>
      <protection locked="0"/>
    </xf>
    <xf numFmtId="164" fontId="17" fillId="9" borderId="7" xfId="1" applyNumberFormat="1" applyFont="1" applyFill="1" applyBorder="1" applyAlignment="1" applyProtection="1">
      <alignment vertical="top"/>
      <protection locked="0"/>
    </xf>
    <xf numFmtId="164" fontId="17" fillId="9" borderId="7" xfId="1" applyNumberFormat="1" applyFont="1" applyFill="1" applyBorder="1" applyAlignment="1" applyProtection="1">
      <alignment vertical="top"/>
    </xf>
    <xf numFmtId="164" fontId="17" fillId="9" borderId="7" xfId="1" applyNumberFormat="1" applyFont="1" applyFill="1" applyBorder="1" applyAlignment="1" applyProtection="1">
      <alignment vertical="top"/>
      <protection hidden="1"/>
    </xf>
    <xf numFmtId="164" fontId="17" fillId="13" borderId="6" xfId="1" applyNumberFormat="1" applyFont="1" applyFill="1" applyBorder="1" applyAlignment="1" applyProtection="1">
      <alignment vertical="top"/>
      <protection hidden="1"/>
    </xf>
    <xf numFmtId="164" fontId="17" fillId="14" borderId="7" xfId="1" applyNumberFormat="1" applyFont="1" applyFill="1" applyBorder="1" applyAlignment="1" applyProtection="1">
      <alignment vertical="top"/>
      <protection hidden="1"/>
    </xf>
    <xf numFmtId="164" fontId="17" fillId="15" borderId="7" xfId="1" applyNumberFormat="1" applyFont="1" applyFill="1" applyBorder="1" applyAlignment="1" applyProtection="1">
      <alignment vertical="top"/>
      <protection hidden="1"/>
    </xf>
    <xf numFmtId="0" fontId="13" fillId="11" borderId="11" xfId="0" applyFont="1" applyFill="1" applyBorder="1" applyAlignment="1">
      <alignment horizontal="left"/>
    </xf>
    <xf numFmtId="0" fontId="8" fillId="11" borderId="0" xfId="0" applyFont="1" applyFill="1"/>
    <xf numFmtId="0" fontId="5" fillId="11" borderId="0" xfId="0" applyFont="1" applyFill="1"/>
    <xf numFmtId="0" fontId="5" fillId="11" borderId="0" xfId="4" applyFont="1" applyFill="1"/>
    <xf numFmtId="4" fontId="13" fillId="11" borderId="1" xfId="0" applyNumberFormat="1" applyFont="1" applyFill="1" applyBorder="1"/>
    <xf numFmtId="4" fontId="8" fillId="11" borderId="0" xfId="0" applyNumberFormat="1" applyFont="1" applyFill="1" applyProtection="1">
      <protection locked="0"/>
    </xf>
    <xf numFmtId="0" fontId="4" fillId="11" borderId="12" xfId="4" applyFill="1" applyBorder="1"/>
    <xf numFmtId="4" fontId="8" fillId="3" borderId="0" xfId="0" applyNumberFormat="1" applyFont="1" applyFill="1" applyProtection="1">
      <protection locked="0"/>
    </xf>
    <xf numFmtId="0" fontId="8" fillId="3" borderId="11" xfId="0" applyFont="1" applyFill="1" applyBorder="1" applyAlignment="1">
      <alignment horizontal="left"/>
    </xf>
    <xf numFmtId="0" fontId="5" fillId="3" borderId="0" xfId="0" applyFont="1" applyFill="1"/>
    <xf numFmtId="0" fontId="5" fillId="3" borderId="0" xfId="4" applyFont="1" applyFill="1"/>
    <xf numFmtId="0" fontId="4" fillId="3" borderId="12" xfId="4" applyFill="1" applyBorder="1"/>
    <xf numFmtId="0" fontId="8" fillId="3" borderId="11" xfId="2" applyFont="1" applyFill="1" applyBorder="1" applyAlignment="1">
      <alignment horizontal="left" indent="2"/>
    </xf>
    <xf numFmtId="0" fontId="19" fillId="9" borderId="15" xfId="2" applyFont="1" applyFill="1" applyBorder="1" applyAlignment="1">
      <alignment vertical="top"/>
    </xf>
    <xf numFmtId="0" fontId="18" fillId="9" borderId="15" xfId="2" applyFont="1" applyFill="1" applyBorder="1" applyAlignment="1">
      <alignment horizontal="center" vertical="top"/>
    </xf>
    <xf numFmtId="0" fontId="18" fillId="9" borderId="15" xfId="0" applyFont="1" applyFill="1" applyBorder="1" applyAlignment="1">
      <alignment vertical="top" wrapText="1"/>
    </xf>
    <xf numFmtId="0" fontId="19" fillId="9" borderId="15" xfId="0" applyFont="1" applyFill="1" applyBorder="1" applyProtection="1">
      <protection locked="0"/>
    </xf>
    <xf numFmtId="164" fontId="17" fillId="15" borderId="7" xfId="1" applyNumberFormat="1" applyFont="1" applyFill="1" applyBorder="1" applyAlignment="1" applyProtection="1">
      <alignment horizontal="right" vertical="top"/>
      <protection hidden="1"/>
    </xf>
    <xf numFmtId="164" fontId="17" fillId="14" borderId="7" xfId="1" applyNumberFormat="1" applyFont="1" applyFill="1" applyBorder="1" applyAlignment="1" applyProtection="1">
      <alignment horizontal="right" vertical="top"/>
      <protection hidden="1"/>
    </xf>
    <xf numFmtId="164" fontId="17" fillId="3" borderId="7" xfId="1" applyNumberFormat="1" applyFont="1" applyFill="1" applyBorder="1" applyAlignment="1" applyProtection="1">
      <alignment horizontal="right" vertical="top"/>
      <protection hidden="1"/>
    </xf>
    <xf numFmtId="164" fontId="17" fillId="3" borderId="7" xfId="1" applyNumberFormat="1" applyFont="1" applyFill="1" applyBorder="1" applyAlignment="1" applyProtection="1">
      <alignment horizontal="right" vertical="top"/>
    </xf>
    <xf numFmtId="0" fontId="9" fillId="10" borderId="4" xfId="0" applyFont="1" applyFill="1" applyBorder="1" applyProtection="1">
      <protection locked="0"/>
    </xf>
    <xf numFmtId="0" fontId="0" fillId="9" borderId="0" xfId="0" applyFill="1"/>
    <xf numFmtId="0" fontId="24" fillId="9" borderId="0" xfId="0" applyFont="1" applyFill="1"/>
    <xf numFmtId="0" fontId="25" fillId="9" borderId="0" xfId="0" applyFont="1" applyFill="1"/>
    <xf numFmtId="4" fontId="8" fillId="3" borderId="0" xfId="0" applyNumberFormat="1" applyFont="1" applyFill="1"/>
    <xf numFmtId="4" fontId="8" fillId="3" borderId="2" xfId="0" applyNumberFormat="1" applyFont="1" applyFill="1" applyBorder="1"/>
    <xf numFmtId="0" fontId="6" fillId="9" borderId="0" xfId="2" applyFill="1" applyProtection="1">
      <protection locked="0"/>
    </xf>
    <xf numFmtId="0" fontId="6" fillId="9" borderId="0" xfId="2" applyFill="1"/>
    <xf numFmtId="0" fontId="4" fillId="9" borderId="0" xfId="4" applyFill="1"/>
    <xf numFmtId="0" fontId="7" fillId="9" borderId="0" xfId="4" applyFont="1" applyFill="1"/>
    <xf numFmtId="0" fontId="9" fillId="8" borderId="19" xfId="0" applyFont="1" applyFill="1" applyBorder="1" applyAlignment="1" applyProtection="1">
      <alignment horizontal="center" vertical="center" wrapText="1"/>
      <protection locked="0"/>
    </xf>
    <xf numFmtId="0" fontId="10" fillId="2" borderId="7" xfId="0" applyFont="1" applyFill="1" applyBorder="1" applyAlignment="1">
      <alignment horizontal="center"/>
    </xf>
    <xf numFmtId="3" fontId="9" fillId="6" borderId="7" xfId="0" applyNumberFormat="1" applyFont="1" applyFill="1" applyBorder="1" applyAlignment="1">
      <alignment horizontal="center"/>
    </xf>
    <xf numFmtId="3" fontId="9" fillId="6" borderId="0" xfId="0" applyNumberFormat="1" applyFont="1" applyFill="1" applyAlignment="1">
      <alignment horizontal="center"/>
    </xf>
    <xf numFmtId="0" fontId="9" fillId="6" borderId="7" xfId="0" applyFont="1" applyFill="1" applyBorder="1" applyAlignment="1">
      <alignment horizontal="center"/>
    </xf>
    <xf numFmtId="3" fontId="10" fillId="2" borderId="7" xfId="0" applyNumberFormat="1" applyFont="1" applyFill="1" applyBorder="1" applyAlignment="1" applyProtection="1">
      <alignment horizontal="center"/>
      <protection locked="0"/>
    </xf>
    <xf numFmtId="3" fontId="10" fillId="2" borderId="7" xfId="0" applyNumberFormat="1" applyFont="1" applyFill="1" applyBorder="1" applyAlignment="1">
      <alignment horizontal="center"/>
    </xf>
    <xf numFmtId="3" fontId="10" fillId="2" borderId="22" xfId="0" applyNumberFormat="1"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10" fillId="9" borderId="20" xfId="0" applyFont="1" applyFill="1" applyBorder="1" applyAlignment="1" applyProtection="1">
      <alignment horizontal="center"/>
      <protection locked="0"/>
    </xf>
    <xf numFmtId="0" fontId="10" fillId="2" borderId="7" xfId="0" applyFont="1" applyFill="1" applyBorder="1" applyProtection="1">
      <protection locked="0"/>
    </xf>
    <xf numFmtId="0" fontId="10" fillId="2" borderId="7" xfId="0" applyFont="1" applyFill="1" applyBorder="1" applyAlignment="1" applyProtection="1">
      <alignment horizontal="center"/>
      <protection locked="0"/>
    </xf>
    <xf numFmtId="0" fontId="17" fillId="0" borderId="0" xfId="0" applyFont="1"/>
    <xf numFmtId="0" fontId="29" fillId="0" borderId="0" xfId="0" applyFont="1"/>
    <xf numFmtId="0" fontId="30" fillId="0" borderId="0" xfId="0" applyFont="1"/>
    <xf numFmtId="0" fontId="9" fillId="0" borderId="0" xfId="0" applyFont="1"/>
    <xf numFmtId="0" fontId="9" fillId="0" borderId="0" xfId="0" applyFont="1" applyProtection="1">
      <protection locked="0"/>
    </xf>
    <xf numFmtId="0" fontId="9" fillId="0" borderId="0" xfId="0" applyFont="1" applyAlignment="1">
      <alignment horizontal="left" indent="15"/>
    </xf>
    <xf numFmtId="49" fontId="31" fillId="17" borderId="18" xfId="4" applyNumberFormat="1" applyFont="1" applyFill="1" applyBorder="1" applyAlignment="1">
      <alignment horizontal="left" vertical="center" wrapText="1"/>
    </xf>
    <xf numFmtId="49" fontId="31" fillId="17" borderId="18" xfId="4" applyNumberFormat="1" applyFont="1" applyFill="1" applyBorder="1" applyAlignment="1">
      <alignment horizontal="center" vertical="center" wrapText="1"/>
    </xf>
    <xf numFmtId="49" fontId="31" fillId="17" borderId="17" xfId="4" applyNumberFormat="1" applyFont="1" applyFill="1" applyBorder="1" applyAlignment="1">
      <alignment horizontal="center" vertical="center" wrapText="1"/>
    </xf>
    <xf numFmtId="0" fontId="32" fillId="0" borderId="18" xfId="4" applyFont="1" applyBorder="1" applyAlignment="1">
      <alignment horizontal="center" vertical="center" wrapText="1"/>
    </xf>
    <xf numFmtId="0" fontId="4" fillId="0" borderId="0" xfId="4" applyAlignment="1">
      <alignment horizontal="center" vertical="center" wrapText="1"/>
    </xf>
    <xf numFmtId="15" fontId="33" fillId="0" borderId="18" xfId="4" applyNumberFormat="1" applyFont="1" applyBorder="1" applyAlignment="1">
      <alignment horizontal="left" vertical="center" wrapText="1"/>
    </xf>
    <xf numFmtId="49" fontId="33" fillId="0" borderId="18" xfId="4" applyNumberFormat="1" applyFont="1" applyBorder="1" applyAlignment="1">
      <alignment horizontal="left" vertical="center" wrapText="1"/>
    </xf>
    <xf numFmtId="49" fontId="33" fillId="0" borderId="18" xfId="4" applyNumberFormat="1" applyFont="1" applyBorder="1" applyAlignment="1">
      <alignment horizontal="center" vertical="center" wrapText="1"/>
    </xf>
    <xf numFmtId="43" fontId="33" fillId="0" borderId="17" xfId="5" applyFont="1" applyBorder="1" applyAlignment="1">
      <alignment horizontal="right" vertical="center" wrapText="1"/>
    </xf>
    <xf numFmtId="0" fontId="32" fillId="0" borderId="18" xfId="4" applyFont="1" applyBorder="1" applyAlignment="1">
      <alignment horizontal="left" vertical="center" wrapText="1"/>
    </xf>
    <xf numFmtId="0" fontId="4" fillId="0" borderId="0" xfId="4" applyAlignment="1">
      <alignment vertical="center" wrapText="1"/>
    </xf>
    <xf numFmtId="49" fontId="33" fillId="18" borderId="18" xfId="4" applyNumberFormat="1" applyFont="1" applyFill="1" applyBorder="1" applyAlignment="1">
      <alignment horizontal="left" vertical="center" wrapText="1"/>
    </xf>
    <xf numFmtId="49" fontId="33" fillId="18" borderId="18" xfId="4" applyNumberFormat="1" applyFont="1" applyFill="1" applyBorder="1" applyAlignment="1">
      <alignment horizontal="center" vertical="center" wrapText="1"/>
    </xf>
    <xf numFmtId="43" fontId="33" fillId="18" borderId="17" xfId="5" applyFont="1" applyFill="1" applyBorder="1" applyAlignment="1">
      <alignment horizontal="right" vertical="center" wrapText="1"/>
    </xf>
    <xf numFmtId="0" fontId="32" fillId="18" borderId="18" xfId="4" applyFont="1" applyFill="1" applyBorder="1" applyAlignment="1">
      <alignment vertical="center" wrapText="1"/>
    </xf>
    <xf numFmtId="15" fontId="33" fillId="19" borderId="18" xfId="4" applyNumberFormat="1" applyFont="1" applyFill="1" applyBorder="1" applyAlignment="1">
      <alignment horizontal="left" vertical="center" wrapText="1"/>
    </xf>
    <xf numFmtId="49" fontId="33" fillId="19" borderId="18" xfId="4" applyNumberFormat="1" applyFont="1" applyFill="1" applyBorder="1" applyAlignment="1">
      <alignment horizontal="left" vertical="center" wrapText="1"/>
    </xf>
    <xf numFmtId="49" fontId="33" fillId="19" borderId="18" xfId="4" applyNumberFormat="1" applyFont="1" applyFill="1" applyBorder="1" applyAlignment="1">
      <alignment horizontal="center" vertical="center" wrapText="1"/>
    </xf>
    <xf numFmtId="43" fontId="33" fillId="19" borderId="17" xfId="5" applyFont="1" applyFill="1" applyBorder="1" applyAlignment="1">
      <alignment horizontal="right" vertical="center" wrapText="1"/>
    </xf>
    <xf numFmtId="0" fontId="32" fillId="19" borderId="18" xfId="4" applyFont="1" applyFill="1" applyBorder="1" applyAlignment="1">
      <alignment vertical="center" wrapText="1"/>
    </xf>
    <xf numFmtId="15" fontId="33" fillId="13" borderId="18" xfId="4" applyNumberFormat="1" applyFont="1" applyFill="1" applyBorder="1" applyAlignment="1">
      <alignment horizontal="left" vertical="center" wrapText="1"/>
    </xf>
    <xf numFmtId="49" fontId="33" fillId="13" borderId="18" xfId="4" applyNumberFormat="1" applyFont="1" applyFill="1" applyBorder="1" applyAlignment="1">
      <alignment horizontal="left" vertical="center" wrapText="1"/>
    </xf>
    <xf numFmtId="49" fontId="33" fillId="13" borderId="18" xfId="4" applyNumberFormat="1" applyFont="1" applyFill="1" applyBorder="1" applyAlignment="1">
      <alignment horizontal="center" vertical="center" wrapText="1"/>
    </xf>
    <xf numFmtId="43" fontId="33" fillId="13" borderId="17" xfId="5" applyFont="1" applyFill="1" applyBorder="1" applyAlignment="1">
      <alignment horizontal="right" vertical="center" wrapText="1"/>
    </xf>
    <xf numFmtId="0" fontId="32" fillId="13" borderId="18" xfId="4" applyFont="1" applyFill="1" applyBorder="1" applyAlignment="1">
      <alignment horizontal="left" vertical="center" wrapText="1"/>
    </xf>
    <xf numFmtId="15" fontId="33" fillId="20" borderId="18" xfId="4" applyNumberFormat="1" applyFont="1" applyFill="1" applyBorder="1" applyAlignment="1">
      <alignment horizontal="left" vertical="center" wrapText="1"/>
    </xf>
    <xf numFmtId="49" fontId="33" fillId="20" borderId="18" xfId="4" applyNumberFormat="1" applyFont="1" applyFill="1" applyBorder="1" applyAlignment="1">
      <alignment horizontal="left" vertical="center" wrapText="1"/>
    </xf>
    <xf numFmtId="49" fontId="33" fillId="20" borderId="18" xfId="4" applyNumberFormat="1" applyFont="1" applyFill="1" applyBorder="1" applyAlignment="1">
      <alignment horizontal="center" vertical="center" wrapText="1"/>
    </xf>
    <xf numFmtId="43" fontId="33" fillId="20" borderId="17" xfId="5" applyFont="1" applyFill="1" applyBorder="1" applyAlignment="1">
      <alignment horizontal="right" vertical="center" wrapText="1"/>
    </xf>
    <xf numFmtId="0" fontId="32" fillId="20" borderId="18" xfId="4" applyFont="1" applyFill="1" applyBorder="1" applyAlignment="1">
      <alignment vertical="center" wrapText="1"/>
    </xf>
    <xf numFmtId="15" fontId="33" fillId="21" borderId="18" xfId="4" applyNumberFormat="1" applyFont="1" applyFill="1" applyBorder="1" applyAlignment="1">
      <alignment horizontal="left" vertical="center" wrapText="1"/>
    </xf>
    <xf numFmtId="49" fontId="33" fillId="21" borderId="18" xfId="4" applyNumberFormat="1" applyFont="1" applyFill="1" applyBorder="1" applyAlignment="1">
      <alignment horizontal="left" vertical="center" wrapText="1"/>
    </xf>
    <xf numFmtId="49" fontId="33" fillId="21" borderId="18" xfId="4" applyNumberFormat="1" applyFont="1" applyFill="1" applyBorder="1" applyAlignment="1">
      <alignment horizontal="center" vertical="center" wrapText="1"/>
    </xf>
    <xf numFmtId="43" fontId="33" fillId="21" borderId="17" xfId="5" applyFont="1" applyFill="1" applyBorder="1" applyAlignment="1">
      <alignment horizontal="right" vertical="center" wrapText="1"/>
    </xf>
    <xf numFmtId="0" fontId="32" fillId="21" borderId="18" xfId="4" applyFont="1" applyFill="1" applyBorder="1" applyAlignment="1">
      <alignment horizontal="left" vertical="center" wrapText="1"/>
    </xf>
    <xf numFmtId="15" fontId="33" fillId="22" borderId="18" xfId="4" applyNumberFormat="1" applyFont="1" applyFill="1" applyBorder="1" applyAlignment="1">
      <alignment horizontal="left" vertical="center" wrapText="1"/>
    </xf>
    <xf numFmtId="49" fontId="33" fillId="22" borderId="18" xfId="4" applyNumberFormat="1" applyFont="1" applyFill="1" applyBorder="1" applyAlignment="1">
      <alignment horizontal="left" vertical="center" wrapText="1"/>
    </xf>
    <xf numFmtId="49" fontId="33" fillId="22" borderId="18" xfId="4" applyNumberFormat="1" applyFont="1" applyFill="1" applyBorder="1" applyAlignment="1">
      <alignment horizontal="center" vertical="center" wrapText="1"/>
    </xf>
    <xf numFmtId="43" fontId="33" fillId="22" borderId="17" xfId="5" applyFont="1" applyFill="1" applyBorder="1" applyAlignment="1">
      <alignment horizontal="right" vertical="center" wrapText="1"/>
    </xf>
    <xf numFmtId="0" fontId="32" fillId="22" borderId="18" xfId="4" applyFont="1" applyFill="1" applyBorder="1" applyAlignment="1">
      <alignment horizontal="left" vertical="center" wrapText="1"/>
    </xf>
    <xf numFmtId="15" fontId="33" fillId="23" borderId="18" xfId="4" applyNumberFormat="1" applyFont="1" applyFill="1" applyBorder="1" applyAlignment="1">
      <alignment horizontal="left" vertical="center" wrapText="1"/>
    </xf>
    <xf numFmtId="49" fontId="33" fillId="23" borderId="18" xfId="4" applyNumberFormat="1" applyFont="1" applyFill="1" applyBorder="1" applyAlignment="1">
      <alignment horizontal="left" vertical="center" wrapText="1"/>
    </xf>
    <xf numFmtId="49" fontId="33" fillId="23" borderId="18" xfId="4" applyNumberFormat="1" applyFont="1" applyFill="1" applyBorder="1" applyAlignment="1">
      <alignment horizontal="center" vertical="center" wrapText="1"/>
    </xf>
    <xf numFmtId="43" fontId="33" fillId="23" borderId="17" xfId="5" applyFont="1" applyFill="1" applyBorder="1" applyAlignment="1">
      <alignment horizontal="right" vertical="center" wrapText="1"/>
    </xf>
    <xf numFmtId="0" fontId="32" fillId="23" borderId="18" xfId="4" applyFont="1" applyFill="1" applyBorder="1" applyAlignment="1">
      <alignment horizontal="left" vertical="center" wrapText="1"/>
    </xf>
    <xf numFmtId="0" fontId="32" fillId="0" borderId="18" xfId="4" applyFont="1" applyBorder="1" applyAlignment="1">
      <alignment vertical="center" wrapText="1"/>
    </xf>
    <xf numFmtId="15" fontId="33" fillId="24" borderId="18" xfId="4" applyNumberFormat="1" applyFont="1" applyFill="1" applyBorder="1" applyAlignment="1">
      <alignment horizontal="left" vertical="center" wrapText="1"/>
    </xf>
    <xf numFmtId="49" fontId="33" fillId="24" borderId="18" xfId="4" applyNumberFormat="1" applyFont="1" applyFill="1" applyBorder="1" applyAlignment="1">
      <alignment horizontal="left" vertical="center" wrapText="1"/>
    </xf>
    <xf numFmtId="49" fontId="33" fillId="24" borderId="18" xfId="4" applyNumberFormat="1" applyFont="1" applyFill="1" applyBorder="1" applyAlignment="1">
      <alignment horizontal="center" vertical="center" wrapText="1"/>
    </xf>
    <xf numFmtId="43" fontId="33" fillId="24" borderId="17" xfId="5" applyFont="1" applyFill="1" applyBorder="1" applyAlignment="1">
      <alignment horizontal="right" vertical="center" wrapText="1"/>
    </xf>
    <xf numFmtId="0" fontId="32" fillId="24" borderId="18" xfId="4" applyFont="1" applyFill="1" applyBorder="1" applyAlignment="1">
      <alignment vertical="center" wrapText="1"/>
    </xf>
    <xf numFmtId="0" fontId="32" fillId="24" borderId="18" xfId="4" applyFont="1" applyFill="1" applyBorder="1" applyAlignment="1">
      <alignment horizontal="left" vertical="center" wrapText="1"/>
    </xf>
    <xf numFmtId="0" fontId="32" fillId="0" borderId="18" xfId="4" applyFont="1" applyBorder="1"/>
    <xf numFmtId="15" fontId="33" fillId="25" borderId="18" xfId="4" applyNumberFormat="1" applyFont="1" applyFill="1" applyBorder="1" applyAlignment="1">
      <alignment horizontal="left" vertical="center" wrapText="1"/>
    </xf>
    <xf numFmtId="49" fontId="33" fillId="25" borderId="18" xfId="4" applyNumberFormat="1" applyFont="1" applyFill="1" applyBorder="1" applyAlignment="1">
      <alignment horizontal="left" vertical="center" wrapText="1"/>
    </xf>
    <xf numFmtId="49" fontId="33" fillId="25" borderId="18" xfId="4" applyNumberFormat="1" applyFont="1" applyFill="1" applyBorder="1" applyAlignment="1">
      <alignment horizontal="center" vertical="center" wrapText="1"/>
    </xf>
    <xf numFmtId="43" fontId="33" fillId="25" borderId="17" xfId="5" applyFont="1" applyFill="1" applyBorder="1" applyAlignment="1">
      <alignment horizontal="right" vertical="center" wrapText="1"/>
    </xf>
    <xf numFmtId="0" fontId="32" fillId="25" borderId="18" xfId="4" applyFont="1" applyFill="1" applyBorder="1" applyAlignment="1">
      <alignment vertical="center" wrapText="1"/>
    </xf>
    <xf numFmtId="49" fontId="33" fillId="26" borderId="18" xfId="4" applyNumberFormat="1" applyFont="1" applyFill="1" applyBorder="1" applyAlignment="1">
      <alignment horizontal="left" vertical="center" wrapText="1"/>
    </xf>
    <xf numFmtId="49" fontId="33" fillId="26" borderId="18" xfId="4" applyNumberFormat="1" applyFont="1" applyFill="1" applyBorder="1" applyAlignment="1">
      <alignment horizontal="center" vertical="center" wrapText="1"/>
    </xf>
    <xf numFmtId="43" fontId="33" fillId="26" borderId="17" xfId="5" applyFont="1" applyFill="1" applyBorder="1" applyAlignment="1">
      <alignment horizontal="right" vertical="center" wrapText="1"/>
    </xf>
    <xf numFmtId="0" fontId="32" fillId="26" borderId="18" xfId="4" applyFont="1" applyFill="1" applyBorder="1" applyAlignment="1">
      <alignment horizontal="left" vertical="center" wrapText="1"/>
    </xf>
    <xf numFmtId="15" fontId="33" fillId="27" borderId="18" xfId="4" applyNumberFormat="1" applyFont="1" applyFill="1" applyBorder="1" applyAlignment="1">
      <alignment horizontal="left" vertical="center" wrapText="1"/>
    </xf>
    <xf numFmtId="49" fontId="33" fillId="27" borderId="18" xfId="4" applyNumberFormat="1" applyFont="1" applyFill="1" applyBorder="1" applyAlignment="1">
      <alignment horizontal="left" vertical="center" wrapText="1"/>
    </xf>
    <xf numFmtId="49" fontId="33" fillId="27" borderId="18" xfId="4" applyNumberFormat="1" applyFont="1" applyFill="1" applyBorder="1" applyAlignment="1">
      <alignment horizontal="center" vertical="center" wrapText="1"/>
    </xf>
    <xf numFmtId="43" fontId="33" fillId="27" borderId="17" xfId="5" applyFont="1" applyFill="1" applyBorder="1" applyAlignment="1">
      <alignment horizontal="right" vertical="center" wrapText="1"/>
    </xf>
    <xf numFmtId="0" fontId="32" fillId="27" borderId="18" xfId="4" applyFont="1" applyFill="1" applyBorder="1" applyAlignment="1">
      <alignment horizontal="left" vertical="center" wrapText="1"/>
    </xf>
    <xf numFmtId="15" fontId="33" fillId="27" borderId="18" xfId="4" applyNumberFormat="1" applyFont="1" applyFill="1" applyBorder="1" applyAlignment="1">
      <alignment horizontal="center" vertical="center" wrapText="1"/>
    </xf>
    <xf numFmtId="49" fontId="33" fillId="28" borderId="18" xfId="4" applyNumberFormat="1" applyFont="1" applyFill="1" applyBorder="1" applyAlignment="1">
      <alignment horizontal="left" vertical="center" wrapText="1"/>
    </xf>
    <xf numFmtId="49" fontId="33" fillId="28" borderId="18" xfId="4" applyNumberFormat="1" applyFont="1" applyFill="1" applyBorder="1" applyAlignment="1">
      <alignment horizontal="center" vertical="center" wrapText="1"/>
    </xf>
    <xf numFmtId="43" fontId="33" fillId="28" borderId="17" xfId="5" applyFont="1" applyFill="1" applyBorder="1" applyAlignment="1">
      <alignment horizontal="right" vertical="center" wrapText="1"/>
    </xf>
    <xf numFmtId="0" fontId="32" fillId="28" borderId="18" xfId="4" applyFont="1" applyFill="1" applyBorder="1" applyAlignment="1">
      <alignment horizontal="left" vertical="center" wrapText="1"/>
    </xf>
    <xf numFmtId="15" fontId="33" fillId="29" borderId="18" xfId="4" applyNumberFormat="1" applyFont="1" applyFill="1" applyBorder="1" applyAlignment="1">
      <alignment horizontal="left" vertical="center" wrapText="1"/>
    </xf>
    <xf numFmtId="49" fontId="33" fillId="29" borderId="18" xfId="4" applyNumberFormat="1" applyFont="1" applyFill="1" applyBorder="1" applyAlignment="1">
      <alignment horizontal="left" vertical="center" wrapText="1"/>
    </xf>
    <xf numFmtId="49" fontId="33" fillId="29" borderId="18" xfId="4" applyNumberFormat="1" applyFont="1" applyFill="1" applyBorder="1" applyAlignment="1">
      <alignment horizontal="center" vertical="center" wrapText="1"/>
    </xf>
    <xf numFmtId="43" fontId="33" fillId="29" borderId="17" xfId="5" applyFont="1" applyFill="1" applyBorder="1" applyAlignment="1">
      <alignment horizontal="right" vertical="center" wrapText="1"/>
    </xf>
    <xf numFmtId="0" fontId="32" fillId="29" borderId="18" xfId="4" applyFont="1" applyFill="1" applyBorder="1" applyAlignment="1">
      <alignment horizontal="left" vertical="center" wrapText="1"/>
    </xf>
    <xf numFmtId="15" fontId="33" fillId="30" borderId="18" xfId="4" applyNumberFormat="1" applyFont="1" applyFill="1" applyBorder="1" applyAlignment="1">
      <alignment horizontal="left" vertical="center" wrapText="1"/>
    </xf>
    <xf numFmtId="49" fontId="33" fillId="30" borderId="18" xfId="4" applyNumberFormat="1"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2" fillId="30" borderId="18" xfId="4" applyFont="1" applyFill="1" applyBorder="1" applyAlignment="1">
      <alignment horizontal="left" vertical="center" wrapText="1"/>
    </xf>
    <xf numFmtId="49" fontId="34" fillId="30" borderId="18" xfId="4" applyNumberFormat="1" applyFont="1" applyFill="1" applyBorder="1" applyAlignment="1">
      <alignment horizontal="center" vertical="center" wrapText="1"/>
    </xf>
    <xf numFmtId="43" fontId="34" fillId="30" borderId="17" xfId="5" applyFont="1" applyFill="1" applyBorder="1" applyAlignment="1">
      <alignment horizontal="right" vertical="center" wrapText="1"/>
    </xf>
    <xf numFmtId="0" fontId="34" fillId="30" borderId="18" xfId="4" applyFont="1" applyFill="1" applyBorder="1" applyAlignment="1">
      <alignment horizontal="left" vertical="center" wrapText="1"/>
    </xf>
    <xf numFmtId="15" fontId="33" fillId="31" borderId="18" xfId="4" applyNumberFormat="1"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2" fillId="31" borderId="18" xfId="4" applyFont="1" applyFill="1" applyBorder="1" applyAlignment="1">
      <alignment horizontal="left" vertical="center" wrapText="1"/>
    </xf>
    <xf numFmtId="15" fontId="33" fillId="16" borderId="18" xfId="4" applyNumberFormat="1" applyFont="1" applyFill="1" applyBorder="1" applyAlignment="1">
      <alignment horizontal="left" vertical="center" wrapText="1"/>
    </xf>
    <xf numFmtId="49" fontId="33" fillId="16" borderId="18" xfId="4" applyNumberFormat="1" applyFont="1" applyFill="1" applyBorder="1" applyAlignment="1">
      <alignment horizontal="left" vertical="center" wrapText="1"/>
    </xf>
    <xf numFmtId="49" fontId="33" fillId="16" borderId="18" xfId="4" applyNumberFormat="1" applyFont="1" applyFill="1" applyBorder="1" applyAlignment="1">
      <alignment horizontal="center" vertical="center" wrapText="1"/>
    </xf>
    <xf numFmtId="43" fontId="33" fillId="16" borderId="17" xfId="5" applyFont="1" applyFill="1" applyBorder="1" applyAlignment="1">
      <alignment horizontal="right" vertical="center" wrapText="1"/>
    </xf>
    <xf numFmtId="0" fontId="32" fillId="16" borderId="18" xfId="4" applyFont="1" applyFill="1" applyBorder="1" applyAlignment="1">
      <alignment vertical="center" wrapText="1"/>
    </xf>
    <xf numFmtId="0" fontId="32" fillId="16" borderId="18" xfId="4" applyFont="1" applyFill="1" applyBorder="1" applyAlignment="1">
      <alignment horizontal="left" vertical="center" wrapText="1"/>
    </xf>
    <xf numFmtId="49" fontId="34" fillId="31" borderId="18" xfId="4" applyNumberFormat="1" applyFont="1" applyFill="1" applyBorder="1" applyAlignment="1">
      <alignment horizontal="center" vertical="center" wrapText="1"/>
    </xf>
    <xf numFmtId="43" fontId="34" fillId="31" borderId="17" xfId="5" applyFont="1" applyFill="1" applyBorder="1" applyAlignment="1">
      <alignment horizontal="right" vertical="center" wrapText="1"/>
    </xf>
    <xf numFmtId="0" fontId="34" fillId="31" borderId="18" xfId="4" applyFont="1" applyFill="1" applyBorder="1" applyAlignment="1">
      <alignment horizontal="left" vertical="center" wrapText="1"/>
    </xf>
    <xf numFmtId="49" fontId="34" fillId="31" borderId="18" xfId="4" applyNumberFormat="1" applyFont="1" applyFill="1" applyBorder="1" applyAlignment="1">
      <alignment horizontal="left" vertical="center" wrapText="1"/>
    </xf>
    <xf numFmtId="15" fontId="33" fillId="32" borderId="18" xfId="4" applyNumberFormat="1" applyFont="1" applyFill="1" applyBorder="1" applyAlignment="1">
      <alignment horizontal="left" vertical="center" wrapText="1"/>
    </xf>
    <xf numFmtId="49" fontId="33" fillId="32" borderId="18" xfId="4" applyNumberFormat="1" applyFont="1" applyFill="1" applyBorder="1" applyAlignment="1">
      <alignment horizontal="left" vertical="center" wrapText="1"/>
    </xf>
    <xf numFmtId="49" fontId="33" fillId="32" borderId="18" xfId="4" applyNumberFormat="1" applyFont="1" applyFill="1" applyBorder="1" applyAlignment="1">
      <alignment horizontal="center" vertical="center" wrapText="1"/>
    </xf>
    <xf numFmtId="43" fontId="33" fillId="32" borderId="17" xfId="5" applyFont="1" applyFill="1" applyBorder="1" applyAlignment="1">
      <alignment horizontal="right" vertical="center" wrapText="1"/>
    </xf>
    <xf numFmtId="0" fontId="32" fillId="32" borderId="18" xfId="4" applyFont="1" applyFill="1" applyBorder="1" applyAlignment="1">
      <alignment vertical="center" wrapText="1"/>
    </xf>
    <xf numFmtId="15" fontId="33" fillId="33" borderId="18" xfId="4" applyNumberFormat="1" applyFont="1" applyFill="1" applyBorder="1" applyAlignment="1">
      <alignment horizontal="left" vertical="center" wrapText="1"/>
    </xf>
    <xf numFmtId="49" fontId="33" fillId="33" borderId="18" xfId="4" applyNumberFormat="1" applyFont="1" applyFill="1" applyBorder="1" applyAlignment="1">
      <alignment horizontal="left" vertical="center" wrapText="1"/>
    </xf>
    <xf numFmtId="49" fontId="33" fillId="33" borderId="18" xfId="4" applyNumberFormat="1" applyFont="1" applyFill="1" applyBorder="1" applyAlignment="1">
      <alignment horizontal="center" vertical="center" wrapText="1"/>
    </xf>
    <xf numFmtId="43" fontId="33" fillId="33" borderId="17" xfId="5" applyFont="1" applyFill="1" applyBorder="1" applyAlignment="1">
      <alignment horizontal="right" vertical="center" wrapText="1"/>
    </xf>
    <xf numFmtId="0" fontId="32" fillId="33" borderId="18" xfId="4" applyFont="1" applyFill="1" applyBorder="1" applyAlignment="1">
      <alignment vertical="center" wrapText="1"/>
    </xf>
    <xf numFmtId="15" fontId="33" fillId="34" borderId="18" xfId="4" applyNumberFormat="1" applyFont="1" applyFill="1" applyBorder="1" applyAlignment="1">
      <alignment horizontal="left" vertical="center" wrapText="1"/>
    </xf>
    <xf numFmtId="49" fontId="33" fillId="34" borderId="18" xfId="4" applyNumberFormat="1" applyFont="1" applyFill="1" applyBorder="1" applyAlignment="1">
      <alignment horizontal="left" vertical="center" wrapText="1"/>
    </xf>
    <xf numFmtId="49" fontId="33" fillId="34" borderId="18" xfId="4" applyNumberFormat="1" applyFont="1" applyFill="1" applyBorder="1" applyAlignment="1">
      <alignment horizontal="center" vertical="center" wrapText="1"/>
    </xf>
    <xf numFmtId="43" fontId="33" fillId="34" borderId="17" xfId="5" applyFont="1" applyFill="1" applyBorder="1" applyAlignment="1">
      <alignment horizontal="right" vertical="center" wrapText="1"/>
    </xf>
    <xf numFmtId="0" fontId="32" fillId="34" borderId="18" xfId="4" applyFont="1" applyFill="1" applyBorder="1" applyAlignment="1">
      <alignment horizontal="left" vertical="center" wrapText="1"/>
    </xf>
    <xf numFmtId="15" fontId="33" fillId="35" borderId="18" xfId="4" applyNumberFormat="1" applyFont="1" applyFill="1" applyBorder="1" applyAlignment="1">
      <alignment horizontal="left" vertical="center" wrapText="1"/>
    </xf>
    <xf numFmtId="49" fontId="33" fillId="35" borderId="18" xfId="4" applyNumberFormat="1" applyFont="1" applyFill="1" applyBorder="1" applyAlignment="1">
      <alignment horizontal="left" vertical="center" wrapText="1"/>
    </xf>
    <xf numFmtId="49" fontId="33" fillId="35" borderId="18" xfId="4" applyNumberFormat="1" applyFont="1" applyFill="1" applyBorder="1" applyAlignment="1">
      <alignment horizontal="center" vertical="center" wrapText="1"/>
    </xf>
    <xf numFmtId="43" fontId="33" fillId="35" borderId="17" xfId="5" applyFont="1" applyFill="1" applyBorder="1" applyAlignment="1">
      <alignment horizontal="right" vertical="center" wrapText="1"/>
    </xf>
    <xf numFmtId="0" fontId="32" fillId="35" borderId="18" xfId="4" applyFont="1" applyFill="1" applyBorder="1" applyAlignment="1">
      <alignment vertical="center" wrapText="1"/>
    </xf>
    <xf numFmtId="0" fontId="32" fillId="36" borderId="18" xfId="4" applyFont="1" applyFill="1" applyBorder="1" applyAlignment="1">
      <alignment horizontal="left"/>
    </xf>
    <xf numFmtId="49" fontId="33" fillId="36" borderId="18" xfId="4" applyNumberFormat="1" applyFont="1" applyFill="1" applyBorder="1" applyAlignment="1">
      <alignment horizontal="left" vertical="center" wrapText="1"/>
    </xf>
    <xf numFmtId="49" fontId="33" fillId="36" borderId="18" xfId="4" applyNumberFormat="1" applyFont="1" applyFill="1" applyBorder="1" applyAlignment="1">
      <alignment horizontal="center" vertical="center" wrapText="1"/>
    </xf>
    <xf numFmtId="43" fontId="33" fillId="36" borderId="17" xfId="5" applyFont="1" applyFill="1" applyBorder="1" applyAlignment="1">
      <alignment horizontal="right" vertical="center" wrapText="1"/>
    </xf>
    <xf numFmtId="0" fontId="32" fillId="36" borderId="18" xfId="4" applyFont="1" applyFill="1" applyBorder="1" applyAlignment="1">
      <alignment vertical="center" wrapText="1"/>
    </xf>
    <xf numFmtId="15"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2" fillId="37" borderId="18" xfId="4" applyFont="1" applyFill="1" applyBorder="1" applyAlignment="1">
      <alignment vertical="center" wrapText="1"/>
    </xf>
    <xf numFmtId="49"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center" vertical="center" wrapText="1"/>
    </xf>
    <xf numFmtId="43" fontId="34" fillId="37" borderId="17" xfId="5" applyFont="1" applyFill="1" applyBorder="1" applyAlignment="1">
      <alignment horizontal="right" vertical="center" wrapText="1"/>
    </xf>
    <xf numFmtId="0" fontId="32" fillId="37" borderId="18" xfId="4" applyFont="1" applyFill="1" applyBorder="1" applyAlignment="1">
      <alignment horizontal="left" vertical="center" wrapText="1"/>
    </xf>
    <xf numFmtId="0" fontId="32" fillId="38" borderId="18" xfId="4" applyFont="1" applyFill="1" applyBorder="1" applyAlignment="1">
      <alignment wrapText="1"/>
    </xf>
    <xf numFmtId="49" fontId="33" fillId="38" borderId="18" xfId="4" applyNumberFormat="1" applyFont="1" applyFill="1" applyBorder="1" applyAlignment="1">
      <alignment horizontal="left" vertical="center" wrapText="1"/>
    </xf>
    <xf numFmtId="49" fontId="33" fillId="38" borderId="18" xfId="4" applyNumberFormat="1" applyFont="1" applyFill="1" applyBorder="1" applyAlignment="1">
      <alignment horizontal="center" vertical="center" wrapText="1"/>
    </xf>
    <xf numFmtId="43" fontId="33" fillId="38" borderId="17" xfId="5" applyFont="1" applyFill="1" applyBorder="1" applyAlignment="1">
      <alignment horizontal="right" vertical="center" wrapText="1"/>
    </xf>
    <xf numFmtId="0" fontId="32" fillId="38" borderId="18" xfId="4" applyFont="1" applyFill="1" applyBorder="1" applyAlignment="1">
      <alignment horizontal="left" vertical="center" wrapText="1"/>
    </xf>
    <xf numFmtId="0" fontId="32" fillId="39" borderId="18" xfId="4" applyFont="1" applyFill="1" applyBorder="1" applyAlignment="1">
      <alignment horizontal="left"/>
    </xf>
    <xf numFmtId="49" fontId="33" fillId="39" borderId="18" xfId="4" applyNumberFormat="1" applyFont="1" applyFill="1" applyBorder="1" applyAlignment="1">
      <alignment horizontal="left" vertical="center" wrapText="1"/>
    </xf>
    <xf numFmtId="49" fontId="33" fillId="39" borderId="18" xfId="4" applyNumberFormat="1" applyFont="1" applyFill="1" applyBorder="1" applyAlignment="1">
      <alignment horizontal="center" vertical="center" wrapText="1"/>
    </xf>
    <xf numFmtId="43" fontId="33" fillId="39" borderId="17" xfId="5" applyFont="1" applyFill="1" applyBorder="1" applyAlignment="1">
      <alignment horizontal="right" vertical="center" wrapText="1"/>
    </xf>
    <xf numFmtId="0" fontId="32" fillId="39" borderId="18" xfId="4" applyFont="1" applyFill="1" applyBorder="1" applyAlignment="1">
      <alignment vertical="center" wrapText="1"/>
    </xf>
    <xf numFmtId="15" fontId="33" fillId="40" borderId="18" xfId="4" applyNumberFormat="1" applyFont="1" applyFill="1" applyBorder="1" applyAlignment="1">
      <alignment horizontal="left" vertical="center" wrapText="1"/>
    </xf>
    <xf numFmtId="49" fontId="33" fillId="40" borderId="18" xfId="4" applyNumberFormat="1" applyFont="1" applyFill="1" applyBorder="1" applyAlignment="1">
      <alignment horizontal="left" vertical="center" wrapText="1"/>
    </xf>
    <xf numFmtId="49" fontId="33" fillId="40" borderId="18" xfId="4" applyNumberFormat="1" applyFont="1" applyFill="1" applyBorder="1" applyAlignment="1">
      <alignment horizontal="center" vertical="center" wrapText="1"/>
    </xf>
    <xf numFmtId="43" fontId="33" fillId="40" borderId="17" xfId="5" applyFont="1" applyFill="1" applyBorder="1" applyAlignment="1">
      <alignment horizontal="right" vertical="center" wrapText="1"/>
    </xf>
    <xf numFmtId="0" fontId="32" fillId="40" borderId="18" xfId="4" applyFont="1" applyFill="1" applyBorder="1" applyAlignment="1">
      <alignment vertical="center" wrapText="1"/>
    </xf>
    <xf numFmtId="49" fontId="33" fillId="40" borderId="17" xfId="4" applyNumberFormat="1" applyFont="1" applyFill="1" applyBorder="1" applyAlignment="1">
      <alignment horizontal="right" vertical="center" wrapText="1"/>
    </xf>
    <xf numFmtId="43" fontId="33" fillId="40" borderId="18" xfId="5" applyFont="1" applyFill="1" applyBorder="1" applyAlignment="1">
      <alignment horizontal="left" vertical="center" wrapText="1"/>
    </xf>
    <xf numFmtId="0" fontId="32" fillId="40" borderId="17" xfId="4" applyFont="1" applyFill="1" applyBorder="1" applyAlignment="1">
      <alignment vertical="center" wrapText="1"/>
    </xf>
    <xf numFmtId="15" fontId="33" fillId="6" borderId="18" xfId="4" applyNumberFormat="1" applyFont="1" applyFill="1" applyBorder="1" applyAlignment="1">
      <alignment horizontal="left" vertical="center" wrapText="1"/>
    </xf>
    <xf numFmtId="49" fontId="33" fillId="6" borderId="18" xfId="4" applyNumberFormat="1" applyFont="1" applyFill="1" applyBorder="1" applyAlignment="1">
      <alignment horizontal="left" vertical="center" wrapText="1"/>
    </xf>
    <xf numFmtId="49" fontId="33" fillId="6" borderId="18" xfId="4" applyNumberFormat="1" applyFont="1" applyFill="1" applyBorder="1" applyAlignment="1">
      <alignment horizontal="center" vertical="center" wrapText="1"/>
    </xf>
    <xf numFmtId="43" fontId="33" fillId="6" borderId="17" xfId="5" applyFont="1" applyFill="1" applyBorder="1" applyAlignment="1">
      <alignment horizontal="right" vertical="center" wrapText="1"/>
    </xf>
    <xf numFmtId="0" fontId="32" fillId="6" borderId="18" xfId="4" applyFont="1" applyFill="1" applyBorder="1" applyAlignment="1">
      <alignment vertical="center" wrapText="1"/>
    </xf>
    <xf numFmtId="49" fontId="33" fillId="6" borderId="23" xfId="4" applyNumberFormat="1" applyFont="1" applyFill="1" applyBorder="1" applyAlignment="1">
      <alignment horizontal="left" vertical="center" wrapText="1"/>
    </xf>
    <xf numFmtId="49" fontId="33" fillId="6" borderId="23" xfId="4" applyNumberFormat="1" applyFont="1" applyFill="1" applyBorder="1" applyAlignment="1">
      <alignment horizontal="center" vertical="center" wrapText="1"/>
    </xf>
    <xf numFmtId="43" fontId="33" fillId="6" borderId="24" xfId="5" applyFont="1" applyFill="1" applyBorder="1" applyAlignment="1">
      <alignment horizontal="right" vertical="center" wrapText="1"/>
    </xf>
    <xf numFmtId="0" fontId="27" fillId="0" borderId="0" xfId="6" applyFont="1"/>
    <xf numFmtId="0" fontId="2" fillId="0" borderId="0" xfId="6"/>
    <xf numFmtId="0" fontId="32" fillId="0" borderId="0" xfId="4" applyFont="1" applyAlignment="1">
      <alignment vertical="center" wrapText="1"/>
    </xf>
    <xf numFmtId="0" fontId="2" fillId="0" borderId="0" xfId="6" applyAlignment="1">
      <alignment horizontal="left"/>
    </xf>
    <xf numFmtId="0" fontId="32" fillId="0" borderId="0" xfId="4" applyFont="1" applyAlignment="1">
      <alignment horizontal="center" vertical="center" wrapText="1"/>
    </xf>
    <xf numFmtId="0" fontId="32" fillId="0" borderId="0" xfId="4" applyFont="1" applyAlignment="1">
      <alignment horizontal="left" vertical="center" wrapText="1"/>
    </xf>
    <xf numFmtId="1" fontId="10" fillId="3" borderId="7" xfId="0" applyNumberFormat="1" applyFont="1" applyFill="1" applyBorder="1" applyAlignment="1">
      <alignment horizontal="center"/>
    </xf>
    <xf numFmtId="0" fontId="28" fillId="9" borderId="0" xfId="0" applyFont="1" applyFill="1"/>
    <xf numFmtId="0" fontId="9" fillId="9" borderId="0" xfId="0" applyFont="1" applyFill="1" applyAlignment="1">
      <alignment horizontal="justify" vertical="top" wrapText="1"/>
    </xf>
    <xf numFmtId="0" fontId="29" fillId="9" borderId="0" xfId="0" applyFont="1" applyFill="1" applyAlignment="1">
      <alignment vertical="top" wrapText="1"/>
    </xf>
    <xf numFmtId="4" fontId="29" fillId="9" borderId="0" xfId="0" applyNumberFormat="1" applyFont="1" applyFill="1" applyAlignment="1">
      <alignment vertical="top" wrapText="1"/>
    </xf>
    <xf numFmtId="0" fontId="41" fillId="9" borderId="0" xfId="0" applyFont="1" applyFill="1"/>
    <xf numFmtId="0" fontId="41" fillId="9" borderId="0" xfId="0" applyFont="1" applyFill="1" applyAlignment="1">
      <alignment horizontal="center" vertical="center"/>
    </xf>
    <xf numFmtId="0" fontId="41" fillId="9" borderId="0" xfId="0" applyFont="1" applyFill="1" applyAlignment="1">
      <alignment horizontal="left" vertical="center"/>
    </xf>
    <xf numFmtId="0" fontId="37" fillId="9" borderId="0" xfId="0" applyFont="1" applyFill="1" applyAlignment="1">
      <alignment horizontal="left" vertical="center"/>
    </xf>
    <xf numFmtId="0" fontId="41" fillId="9" borderId="0" xfId="0" applyFont="1" applyFill="1" applyAlignment="1">
      <alignment horizontal="lef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41" fillId="0" borderId="0" xfId="0" applyFont="1"/>
    <xf numFmtId="4" fontId="41" fillId="0" borderId="0" xfId="0" applyNumberFormat="1" applyFont="1"/>
    <xf numFmtId="0" fontId="9" fillId="11" borderId="18" xfId="0" applyFont="1" applyFill="1" applyBorder="1" applyAlignment="1">
      <alignment horizontal="center" vertical="center" wrapText="1"/>
    </xf>
    <xf numFmtId="0" fontId="9" fillId="11" borderId="18" xfId="0" applyFont="1" applyFill="1" applyBorder="1" applyAlignment="1">
      <alignment vertical="center" wrapText="1"/>
    </xf>
    <xf numFmtId="4" fontId="9" fillId="11" borderId="18" xfId="0" applyNumberFormat="1" applyFont="1" applyFill="1" applyBorder="1" applyAlignment="1">
      <alignment vertical="center" wrapText="1"/>
    </xf>
    <xf numFmtId="0" fontId="9" fillId="4" borderId="0" xfId="0" applyFont="1" applyFill="1" applyAlignment="1">
      <alignment horizontal="justify" vertical="top" wrapText="1"/>
    </xf>
    <xf numFmtId="0" fontId="38" fillId="9" borderId="0" xfId="0" applyFont="1" applyFill="1"/>
    <xf numFmtId="0" fontId="10" fillId="9" borderId="0" xfId="0" applyFont="1" applyFill="1"/>
    <xf numFmtId="0" fontId="9" fillId="11" borderId="5" xfId="3" applyFont="1" applyFill="1" applyBorder="1" applyAlignment="1">
      <alignment horizontal="center" textRotation="90" wrapText="1"/>
    </xf>
    <xf numFmtId="0" fontId="9" fillId="11" borderId="5" xfId="3" applyFont="1" applyFill="1" applyBorder="1" applyAlignment="1">
      <alignment horizontal="center" vertical="center" wrapText="1"/>
    </xf>
    <xf numFmtId="0" fontId="11" fillId="6" borderId="6" xfId="3" applyFont="1" applyFill="1" applyBorder="1" applyAlignment="1">
      <alignment horizontal="left" vertical="top" wrapText="1"/>
    </xf>
    <xf numFmtId="0" fontId="11" fillId="6" borderId="6" xfId="3" applyFont="1" applyFill="1" applyBorder="1" applyAlignment="1">
      <alignment horizontal="center" vertical="top" wrapText="1"/>
    </xf>
    <xf numFmtId="0" fontId="11" fillId="6" borderId="6" xfId="3" applyFont="1" applyFill="1" applyBorder="1" applyAlignment="1">
      <alignment vertical="top" wrapText="1"/>
    </xf>
    <xf numFmtId="0" fontId="11" fillId="2" borderId="7" xfId="3" applyFont="1" applyFill="1" applyBorder="1" applyAlignment="1">
      <alignment horizontal="left" vertical="top" wrapText="1"/>
    </xf>
    <xf numFmtId="0" fontId="11" fillId="2" borderId="7" xfId="3" applyFont="1" applyFill="1" applyBorder="1" applyAlignment="1">
      <alignment horizontal="center" vertical="top" wrapText="1"/>
    </xf>
    <xf numFmtId="0" fontId="11" fillId="9" borderId="7" xfId="3" applyFont="1" applyFill="1" applyBorder="1" applyAlignment="1">
      <alignment vertical="top" wrapText="1"/>
    </xf>
    <xf numFmtId="0" fontId="12" fillId="2" borderId="7" xfId="3" applyFont="1" applyFill="1" applyBorder="1" applyAlignment="1">
      <alignment horizontal="left" vertical="top" wrapText="1"/>
    </xf>
    <xf numFmtId="0" fontId="12" fillId="2" borderId="7" xfId="3" applyFont="1" applyFill="1" applyBorder="1" applyAlignment="1">
      <alignment horizontal="center" vertical="top" wrapText="1"/>
    </xf>
    <xf numFmtId="0" fontId="12" fillId="9" borderId="7" xfId="3" applyFont="1" applyFill="1" applyBorder="1" applyAlignment="1">
      <alignment vertical="top" wrapText="1"/>
    </xf>
    <xf numFmtId="0" fontId="11" fillId="6" borderId="7" xfId="3" applyFont="1" applyFill="1" applyBorder="1" applyAlignment="1">
      <alignment horizontal="left" vertical="top" wrapText="1"/>
    </xf>
    <xf numFmtId="0" fontId="11" fillId="6" borderId="7" xfId="3" applyFont="1" applyFill="1" applyBorder="1" applyAlignment="1">
      <alignment horizontal="center" vertical="top" wrapText="1"/>
    </xf>
    <xf numFmtId="0" fontId="11" fillId="6" borderId="7" xfId="3" applyFont="1" applyFill="1" applyBorder="1" applyAlignment="1">
      <alignment vertical="top" wrapText="1"/>
    </xf>
    <xf numFmtId="0" fontId="11" fillId="2" borderId="7" xfId="3" applyFont="1" applyFill="1" applyBorder="1" applyAlignment="1">
      <alignment vertical="top" wrapText="1"/>
    </xf>
    <xf numFmtId="0" fontId="12" fillId="9" borderId="7" xfId="3" applyFont="1" applyFill="1" applyBorder="1" applyAlignment="1">
      <alignment wrapText="1"/>
    </xf>
    <xf numFmtId="0" fontId="12" fillId="2" borderId="11" xfId="3" applyFont="1" applyFill="1" applyBorder="1" applyAlignment="1">
      <alignment horizontal="center" vertical="top" wrapText="1"/>
    </xf>
    <xf numFmtId="0" fontId="12" fillId="2" borderId="7" xfId="3" applyFont="1" applyFill="1" applyBorder="1" applyAlignment="1">
      <alignment vertical="top" wrapText="1"/>
    </xf>
    <xf numFmtId="0" fontId="10" fillId="11" borderId="5" xfId="3" applyFont="1" applyFill="1" applyBorder="1" applyAlignment="1">
      <alignment vertical="top" wrapText="1"/>
    </xf>
    <xf numFmtId="0" fontId="9" fillId="11" borderId="5" xfId="3" applyFont="1" applyFill="1" applyBorder="1" applyAlignment="1">
      <alignment vertical="top" wrapText="1"/>
    </xf>
    <xf numFmtId="0" fontId="9" fillId="11" borderId="5" xfId="3" applyFont="1" applyFill="1" applyBorder="1" applyAlignment="1">
      <alignment horizontal="center" vertical="center"/>
    </xf>
    <xf numFmtId="4" fontId="11" fillId="6" borderId="6" xfId="3" applyNumberFormat="1" applyFont="1" applyFill="1" applyBorder="1" applyAlignment="1">
      <alignment vertical="top" wrapText="1"/>
    </xf>
    <xf numFmtId="4" fontId="11" fillId="6" borderId="6" xfId="3" applyNumberFormat="1" applyFont="1" applyFill="1" applyBorder="1" applyAlignment="1">
      <alignment horizontal="right" vertical="top" wrapText="1"/>
    </xf>
    <xf numFmtId="4" fontId="11" fillId="2" borderId="7" xfId="3" applyNumberFormat="1" applyFont="1" applyFill="1" applyBorder="1" applyAlignment="1">
      <alignment vertical="top" wrapText="1"/>
    </xf>
    <xf numFmtId="4" fontId="11" fillId="3" borderId="7" xfId="3" applyNumberFormat="1" applyFont="1" applyFill="1" applyBorder="1" applyAlignment="1">
      <alignment horizontal="right" vertical="top" wrapText="1"/>
    </xf>
    <xf numFmtId="4" fontId="12" fillId="2" borderId="7" xfId="3" applyNumberFormat="1" applyFont="1" applyFill="1" applyBorder="1" applyAlignment="1" applyProtection="1">
      <alignment vertical="top" wrapText="1"/>
      <protection locked="0"/>
    </xf>
    <xf numFmtId="4" fontId="12" fillId="3" borderId="7" xfId="3" applyNumberFormat="1" applyFont="1" applyFill="1" applyBorder="1" applyAlignment="1">
      <alignment horizontal="right" vertical="top" wrapText="1"/>
    </xf>
    <xf numFmtId="4" fontId="11" fillId="6" borderId="7" xfId="3" applyNumberFormat="1" applyFont="1" applyFill="1" applyBorder="1" applyAlignment="1">
      <alignment vertical="top" wrapText="1"/>
    </xf>
    <xf numFmtId="4" fontId="11" fillId="3" borderId="7" xfId="3" applyNumberFormat="1" applyFont="1" applyFill="1" applyBorder="1" applyAlignment="1">
      <alignment vertical="top" wrapText="1"/>
    </xf>
    <xf numFmtId="4" fontId="11" fillId="2" borderId="12" xfId="3" applyNumberFormat="1" applyFont="1" applyFill="1" applyBorder="1" applyAlignment="1">
      <alignment vertical="top" wrapText="1"/>
    </xf>
    <xf numFmtId="4" fontId="9" fillId="11" borderId="5" xfId="3" applyNumberFormat="1" applyFont="1" applyFill="1" applyBorder="1" applyAlignment="1">
      <alignment vertical="top" wrapText="1"/>
    </xf>
    <xf numFmtId="0" fontId="20" fillId="13" borderId="6" xfId="3" applyFont="1" applyFill="1" applyBorder="1" applyAlignment="1">
      <alignment vertical="top"/>
    </xf>
    <xf numFmtId="0" fontId="17" fillId="13" borderId="6" xfId="3" applyFont="1" applyFill="1" applyBorder="1" applyAlignment="1">
      <alignment horizontal="center" vertical="top"/>
    </xf>
    <xf numFmtId="0" fontId="17" fillId="13" borderId="6" xfId="3" applyFont="1" applyFill="1" applyBorder="1" applyAlignment="1">
      <alignment vertical="top"/>
    </xf>
    <xf numFmtId="0" fontId="20" fillId="15" borderId="7" xfId="3" applyFont="1" applyFill="1" applyBorder="1"/>
    <xf numFmtId="0" fontId="17" fillId="15" borderId="7" xfId="3" applyFont="1" applyFill="1" applyBorder="1" applyAlignment="1">
      <alignment horizontal="center"/>
    </xf>
    <xf numFmtId="0" fontId="17" fillId="15" borderId="7" xfId="3" applyFont="1" applyFill="1" applyBorder="1" applyAlignment="1">
      <alignment horizontal="center" vertical="top"/>
    </xf>
    <xf numFmtId="0" fontId="17" fillId="15" borderId="7" xfId="4" applyFont="1" applyFill="1" applyBorder="1"/>
    <xf numFmtId="0" fontId="20" fillId="14" borderId="7" xfId="3" applyFont="1" applyFill="1" applyBorder="1" applyAlignment="1">
      <alignment vertical="top"/>
    </xf>
    <xf numFmtId="0" fontId="17" fillId="14" borderId="7" xfId="3" applyFont="1" applyFill="1" applyBorder="1" applyAlignment="1">
      <alignment horizontal="center" vertical="top"/>
    </xf>
    <xf numFmtId="0" fontId="17" fillId="14" borderId="7" xfId="4" applyFont="1" applyFill="1" applyBorder="1" applyAlignment="1">
      <alignment vertical="top"/>
    </xf>
    <xf numFmtId="0" fontId="20" fillId="9" borderId="7" xfId="3" applyFont="1" applyFill="1" applyBorder="1" applyAlignment="1">
      <alignment vertical="top"/>
    </xf>
    <xf numFmtId="0" fontId="17" fillId="9" borderId="7" xfId="3" applyFont="1" applyFill="1" applyBorder="1" applyAlignment="1">
      <alignment horizontal="center" vertical="top"/>
    </xf>
    <xf numFmtId="0" fontId="17" fillId="9" borderId="7" xfId="4" applyFont="1" applyFill="1" applyBorder="1" applyAlignment="1">
      <alignment vertical="top"/>
    </xf>
    <xf numFmtId="0" fontId="19" fillId="9" borderId="7" xfId="3" applyFont="1" applyFill="1" applyBorder="1" applyAlignment="1">
      <alignment vertical="top"/>
    </xf>
    <xf numFmtId="0" fontId="18" fillId="9" borderId="7" xfId="3" applyFont="1" applyFill="1" applyBorder="1" applyAlignment="1">
      <alignment horizontal="center" vertical="top"/>
    </xf>
    <xf numFmtId="0" fontId="18" fillId="9" borderId="7" xfId="3" applyFont="1" applyFill="1" applyBorder="1" applyAlignment="1">
      <alignment vertical="top"/>
    </xf>
    <xf numFmtId="0" fontId="18" fillId="9" borderId="7" xfId="4" applyFont="1" applyFill="1" applyBorder="1" applyAlignment="1">
      <alignment vertical="top"/>
    </xf>
    <xf numFmtId="0" fontId="18" fillId="9" borderId="7" xfId="4" applyFont="1" applyFill="1" applyBorder="1" applyAlignment="1" applyProtection="1">
      <alignment vertical="top"/>
      <protection locked="0"/>
    </xf>
    <xf numFmtId="0" fontId="18" fillId="9" borderId="7" xfId="4" applyFont="1" applyFill="1" applyBorder="1" applyAlignment="1">
      <alignment vertical="top" wrapText="1"/>
    </xf>
    <xf numFmtId="0" fontId="17" fillId="9" borderId="7" xfId="3" applyFont="1" applyFill="1" applyBorder="1" applyAlignment="1">
      <alignment vertical="top"/>
    </xf>
    <xf numFmtId="0" fontId="19" fillId="9" borderId="7" xfId="3" applyFont="1" applyFill="1" applyBorder="1"/>
    <xf numFmtId="0" fontId="18" fillId="9" borderId="7" xfId="4" applyFont="1" applyFill="1" applyBorder="1"/>
    <xf numFmtId="0" fontId="20" fillId="9" borderId="7" xfId="3" applyFont="1" applyFill="1" applyBorder="1"/>
    <xf numFmtId="0" fontId="17" fillId="9" borderId="7" xfId="4" applyFont="1" applyFill="1" applyBorder="1"/>
    <xf numFmtId="0" fontId="18" fillId="9" borderId="7" xfId="4" applyFont="1" applyFill="1" applyBorder="1" applyAlignment="1">
      <alignment wrapText="1"/>
    </xf>
    <xf numFmtId="0" fontId="18" fillId="9" borderId="7" xfId="3" applyFont="1" applyFill="1" applyBorder="1" applyAlignment="1">
      <alignment vertical="top" wrapText="1"/>
    </xf>
    <xf numFmtId="0" fontId="18" fillId="9" borderId="7" xfId="3" applyFont="1" applyFill="1" applyBorder="1" applyAlignment="1">
      <alignment horizontal="center" vertical="top" wrapText="1"/>
    </xf>
    <xf numFmtId="0" fontId="17" fillId="9" borderId="7" xfId="4" applyFont="1" applyFill="1" applyBorder="1" applyAlignment="1">
      <alignment vertical="top" wrapText="1"/>
    </xf>
    <xf numFmtId="0" fontId="19" fillId="9" borderId="15" xfId="3" applyFont="1" applyFill="1" applyBorder="1" applyAlignment="1">
      <alignment vertical="top"/>
    </xf>
    <xf numFmtId="0" fontId="18" fillId="9" borderId="15" xfId="3" applyFont="1" applyFill="1" applyBorder="1" applyAlignment="1">
      <alignment horizontal="center" vertical="top"/>
    </xf>
    <xf numFmtId="0" fontId="18" fillId="9" borderId="15" xfId="4" applyFont="1" applyFill="1" applyBorder="1" applyAlignment="1">
      <alignment vertical="top" wrapText="1"/>
    </xf>
    <xf numFmtId="164" fontId="18" fillId="9" borderId="7" xfId="1" applyNumberFormat="1" applyFont="1" applyFill="1" applyBorder="1" applyAlignment="1" applyProtection="1">
      <alignment vertical="top"/>
    </xf>
    <xf numFmtId="164" fontId="18" fillId="9" borderId="7" xfId="1" applyNumberFormat="1" applyFont="1" applyFill="1" applyBorder="1" applyAlignment="1" applyProtection="1">
      <alignment vertical="top"/>
      <protection hidden="1"/>
    </xf>
    <xf numFmtId="164" fontId="18" fillId="3" borderId="7" xfId="1" applyNumberFormat="1" applyFont="1" applyFill="1" applyBorder="1" applyAlignment="1" applyProtection="1">
      <alignment horizontal="right" vertical="top"/>
      <protection hidden="1"/>
    </xf>
    <xf numFmtId="164" fontId="18" fillId="3" borderId="7" xfId="1" applyNumberFormat="1" applyFont="1" applyFill="1" applyBorder="1" applyAlignment="1" applyProtection="1">
      <alignment horizontal="right" vertical="top"/>
    </xf>
    <xf numFmtId="0" fontId="20" fillId="13" borderId="6" xfId="3" applyFont="1" applyFill="1" applyBorder="1" applyAlignment="1">
      <alignment vertical="center"/>
    </xf>
    <xf numFmtId="0" fontId="17" fillId="13" borderId="6" xfId="3" applyFont="1" applyFill="1" applyBorder="1" applyAlignment="1">
      <alignment horizontal="center" vertical="center"/>
    </xf>
    <xf numFmtId="0" fontId="17" fillId="13" borderId="6" xfId="3" applyFont="1" applyFill="1" applyBorder="1" applyAlignment="1">
      <alignment vertical="center" wrapText="1"/>
    </xf>
    <xf numFmtId="164" fontId="17" fillId="13" borderId="6" xfId="1" applyNumberFormat="1" applyFont="1" applyFill="1" applyBorder="1" applyAlignment="1" applyProtection="1">
      <alignment vertical="center"/>
      <protection hidden="1"/>
    </xf>
    <xf numFmtId="0" fontId="20" fillId="15" borderId="7" xfId="3" applyFont="1" applyFill="1" applyBorder="1" applyAlignment="1">
      <alignment vertical="center"/>
    </xf>
    <xf numFmtId="0" fontId="17" fillId="15" borderId="7" xfId="3" applyFont="1" applyFill="1" applyBorder="1" applyAlignment="1">
      <alignment horizontal="center" vertical="center"/>
    </xf>
    <xf numFmtId="0" fontId="17" fillId="15" borderId="7" xfId="4" applyFont="1" applyFill="1" applyBorder="1" applyAlignment="1">
      <alignment vertical="center" wrapText="1"/>
    </xf>
    <xf numFmtId="164" fontId="17" fillId="15" borderId="7" xfId="1" applyNumberFormat="1" applyFont="1" applyFill="1" applyBorder="1" applyAlignment="1" applyProtection="1">
      <alignment vertical="center"/>
      <protection hidden="1"/>
    </xf>
    <xf numFmtId="0" fontId="20" fillId="14" borderId="7" xfId="3" applyFont="1" applyFill="1" applyBorder="1" applyAlignment="1">
      <alignment vertical="center"/>
    </xf>
    <xf numFmtId="0" fontId="17" fillId="14" borderId="7" xfId="3" applyFont="1" applyFill="1" applyBorder="1" applyAlignment="1">
      <alignment horizontal="center" vertical="center"/>
    </xf>
    <xf numFmtId="0" fontId="17" fillId="14" borderId="7" xfId="4" applyFont="1" applyFill="1" applyBorder="1" applyAlignment="1">
      <alignment vertical="center" wrapText="1"/>
    </xf>
    <xf numFmtId="164" fontId="17" fillId="14" borderId="7" xfId="1" applyNumberFormat="1" applyFont="1" applyFill="1" applyBorder="1" applyAlignment="1" applyProtection="1">
      <alignment vertical="center"/>
      <protection hidden="1"/>
    </xf>
    <xf numFmtId="0" fontId="20" fillId="9" borderId="7" xfId="3" applyFont="1" applyFill="1" applyBorder="1" applyAlignment="1">
      <alignment vertical="center"/>
    </xf>
    <xf numFmtId="0" fontId="17" fillId="9" borderId="7" xfId="3" applyFont="1" applyFill="1" applyBorder="1" applyAlignment="1">
      <alignment horizontal="center" vertical="center"/>
    </xf>
    <xf numFmtId="0" fontId="17" fillId="9" borderId="7" xfId="4" applyFont="1" applyFill="1" applyBorder="1" applyAlignment="1">
      <alignment vertical="center" wrapText="1"/>
    </xf>
    <xf numFmtId="164" fontId="17" fillId="9" borderId="7" xfId="1" applyNumberFormat="1" applyFont="1" applyFill="1" applyBorder="1" applyAlignment="1" applyProtection="1">
      <alignment vertical="center"/>
      <protection hidden="1"/>
    </xf>
    <xf numFmtId="0" fontId="19" fillId="9" borderId="7" xfId="3" applyFont="1" applyFill="1" applyBorder="1" applyAlignment="1">
      <alignment vertical="center"/>
    </xf>
    <xf numFmtId="0" fontId="18" fillId="9" borderId="7" xfId="3" applyFont="1" applyFill="1" applyBorder="1" applyAlignment="1">
      <alignment horizontal="center" vertical="center"/>
    </xf>
    <xf numFmtId="0" fontId="18" fillId="9" borderId="7" xfId="3" applyFont="1" applyFill="1" applyBorder="1" applyAlignment="1">
      <alignment vertical="center" wrapText="1"/>
    </xf>
    <xf numFmtId="164" fontId="18" fillId="9" borderId="7" xfId="1" applyNumberFormat="1" applyFont="1" applyFill="1" applyBorder="1" applyAlignment="1" applyProtection="1">
      <alignment vertical="center"/>
      <protection locked="0"/>
    </xf>
    <xf numFmtId="0" fontId="18" fillId="9" borderId="7" xfId="4" applyFont="1" applyFill="1" applyBorder="1" applyAlignment="1">
      <alignment vertical="center" wrapText="1"/>
    </xf>
    <xf numFmtId="0" fontId="19" fillId="0" borderId="7" xfId="3" applyFont="1" applyBorder="1" applyAlignment="1">
      <alignment vertical="center"/>
    </xf>
    <xf numFmtId="0" fontId="18" fillId="0" borderId="7" xfId="3" applyFont="1" applyBorder="1" applyAlignment="1">
      <alignment horizontal="center" vertical="center"/>
    </xf>
    <xf numFmtId="0" fontId="18" fillId="0" borderId="7" xfId="4" applyFont="1" applyBorder="1" applyAlignment="1">
      <alignment vertical="center" wrapText="1"/>
    </xf>
    <xf numFmtId="0" fontId="18" fillId="9" borderId="7" xfId="4" applyFont="1" applyFill="1" applyBorder="1" applyAlignment="1" applyProtection="1">
      <alignment vertical="center" wrapText="1"/>
      <protection locked="0"/>
    </xf>
    <xf numFmtId="0" fontId="17" fillId="9" borderId="7" xfId="3" applyFont="1" applyFill="1" applyBorder="1" applyAlignment="1">
      <alignment vertical="center" wrapText="1"/>
    </xf>
    <xf numFmtId="164" fontId="17" fillId="9" borderId="7" xfId="1" applyNumberFormat="1" applyFont="1" applyFill="1" applyBorder="1" applyAlignment="1" applyProtection="1">
      <alignment vertical="center"/>
      <protection locked="0"/>
    </xf>
    <xf numFmtId="164" fontId="17" fillId="9" borderId="7" xfId="1" applyNumberFormat="1" applyFont="1" applyFill="1" applyBorder="1" applyAlignment="1" applyProtection="1">
      <alignment vertical="center"/>
    </xf>
    <xf numFmtId="164" fontId="18" fillId="9" borderId="7" xfId="1" applyNumberFormat="1" applyFont="1" applyFill="1" applyBorder="1" applyAlignment="1" applyProtection="1">
      <alignment vertical="center"/>
      <protection hidden="1"/>
    </xf>
    <xf numFmtId="0" fontId="18" fillId="9" borderId="7" xfId="3" applyFont="1" applyFill="1" applyBorder="1" applyAlignment="1">
      <alignment horizontal="center" vertical="center" wrapText="1"/>
    </xf>
    <xf numFmtId="0" fontId="17" fillId="9" borderId="7" xfId="3" applyFont="1" applyFill="1" applyBorder="1" applyAlignment="1">
      <alignment vertical="center"/>
    </xf>
    <xf numFmtId="0" fontId="18" fillId="9" borderId="7" xfId="3" applyFont="1" applyFill="1" applyBorder="1" applyAlignment="1">
      <alignment vertical="center"/>
    </xf>
    <xf numFmtId="164" fontId="17" fillId="14" borderId="7" xfId="1" applyNumberFormat="1" applyFont="1" applyFill="1" applyBorder="1" applyAlignment="1" applyProtection="1">
      <alignment horizontal="right" vertical="center"/>
      <protection hidden="1"/>
    </xf>
    <xf numFmtId="164" fontId="18" fillId="9" borderId="7" xfId="1" applyNumberFormat="1" applyFont="1" applyFill="1" applyBorder="1" applyAlignment="1" applyProtection="1">
      <alignment vertical="center"/>
    </xf>
    <xf numFmtId="164" fontId="17" fillId="15" borderId="7" xfId="1" applyNumberFormat="1" applyFont="1" applyFill="1" applyBorder="1" applyAlignment="1" applyProtection="1">
      <alignment horizontal="right" vertical="center"/>
      <protection hidden="1"/>
    </xf>
    <xf numFmtId="164" fontId="18" fillId="9" borderId="15" xfId="1" applyNumberFormat="1" applyFont="1" applyFill="1" applyBorder="1" applyAlignment="1" applyProtection="1">
      <alignment vertical="center"/>
      <protection hidden="1"/>
    </xf>
    <xf numFmtId="164" fontId="18" fillId="3" borderId="15" xfId="1" applyNumberFormat="1" applyFont="1" applyFill="1" applyBorder="1" applyAlignment="1" applyProtection="1">
      <alignment horizontal="right" vertical="center"/>
      <protection hidden="1"/>
    </xf>
    <xf numFmtId="164" fontId="17" fillId="14" borderId="7" xfId="1" applyNumberFormat="1" applyFont="1" applyFill="1" applyBorder="1" applyAlignment="1" applyProtection="1">
      <alignment vertical="top"/>
    </xf>
    <xf numFmtId="43" fontId="19" fillId="9" borderId="15" xfId="7" applyFont="1" applyFill="1" applyBorder="1" applyProtection="1">
      <protection locked="0"/>
    </xf>
    <xf numFmtId="1" fontId="9" fillId="6" borderId="7" xfId="0" applyNumberFormat="1" applyFont="1" applyFill="1" applyBorder="1" applyAlignment="1">
      <alignment horizontal="center"/>
    </xf>
    <xf numFmtId="1" fontId="10" fillId="2" borderId="7" xfId="0" applyNumberFormat="1" applyFont="1" applyFill="1" applyBorder="1" applyAlignment="1">
      <alignment horizontal="center"/>
    </xf>
    <xf numFmtId="1" fontId="10" fillId="3" borderId="7" xfId="5" applyNumberFormat="1" applyFont="1" applyFill="1" applyBorder="1" applyAlignment="1">
      <alignment horizontal="center"/>
    </xf>
    <xf numFmtId="0" fontId="10" fillId="9" borderId="4" xfId="0" applyFont="1" applyFill="1" applyBorder="1" applyAlignment="1">
      <alignment horizontal="right"/>
    </xf>
    <xf numFmtId="2" fontId="10" fillId="9" borderId="20" xfId="0" applyNumberFormat="1" applyFont="1" applyFill="1" applyBorder="1" applyAlignment="1" applyProtection="1">
      <alignment horizontal="center"/>
      <protection locked="0"/>
    </xf>
    <xf numFmtId="0" fontId="10" fillId="9" borderId="21" xfId="0" applyFont="1" applyFill="1" applyBorder="1" applyAlignment="1">
      <alignment horizontal="right"/>
    </xf>
    <xf numFmtId="0" fontId="46" fillId="0" borderId="18" xfId="0" applyFont="1" applyBorder="1"/>
    <xf numFmtId="43" fontId="46" fillId="0" borderId="18" xfId="5" applyFont="1" applyBorder="1"/>
    <xf numFmtId="0" fontId="10" fillId="0" borderId="18" xfId="0" applyFont="1" applyBorder="1" applyAlignment="1" applyProtection="1">
      <alignment horizontal="center" vertical="top"/>
      <protection locked="0"/>
    </xf>
    <xf numFmtId="0" fontId="10" fillId="0" borderId="18" xfId="0" applyFont="1" applyBorder="1" applyAlignment="1" applyProtection="1">
      <alignment vertical="top"/>
      <protection locked="0"/>
    </xf>
    <xf numFmtId="0" fontId="46" fillId="0" borderId="18" xfId="0" applyFont="1" applyBorder="1" applyAlignment="1" applyProtection="1">
      <alignment horizontal="left" vertical="center" wrapText="1"/>
      <protection locked="0"/>
    </xf>
    <xf numFmtId="0" fontId="46" fillId="0" borderId="18" xfId="0" applyFont="1" applyBorder="1" applyAlignment="1">
      <alignment vertical="center"/>
    </xf>
    <xf numFmtId="0" fontId="46" fillId="0" borderId="18" xfId="0" applyFont="1" applyBorder="1" applyAlignment="1" applyProtection="1">
      <alignment vertical="top"/>
      <protection locked="0"/>
    </xf>
    <xf numFmtId="0" fontId="46" fillId="0" borderId="18" xfId="2" applyFont="1" applyBorder="1" applyAlignment="1">
      <alignment vertical="top"/>
    </xf>
    <xf numFmtId="0" fontId="46" fillId="0" borderId="18" xfId="4" applyFont="1" applyBorder="1" applyAlignment="1" applyProtection="1">
      <alignment horizontal="right" vertical="top"/>
      <protection locked="0"/>
    </xf>
    <xf numFmtId="4" fontId="46" fillId="0" borderId="18" xfId="5" applyNumberFormat="1" applyFont="1" applyFill="1" applyBorder="1" applyAlignment="1" applyProtection="1">
      <alignment horizontal="right" vertical="top"/>
    </xf>
    <xf numFmtId="0" fontId="49" fillId="0" borderId="18" xfId="0" applyFont="1" applyBorder="1" applyAlignment="1">
      <alignment vertical="center"/>
    </xf>
    <xf numFmtId="0" fontId="50" fillId="0" borderId="0" xfId="0" applyFont="1"/>
    <xf numFmtId="4" fontId="4" fillId="9" borderId="0" xfId="4" applyNumberFormat="1" applyFill="1"/>
    <xf numFmtId="43" fontId="4" fillId="9" borderId="0" xfId="7" applyFont="1" applyFill="1"/>
    <xf numFmtId="43" fontId="4" fillId="9" borderId="0" xfId="4" applyNumberFormat="1" applyFill="1"/>
    <xf numFmtId="0" fontId="35" fillId="9" borderId="0" xfId="8" applyFont="1" applyFill="1"/>
    <xf numFmtId="0" fontId="36" fillId="9" borderId="0" xfId="8" applyFont="1" applyFill="1"/>
    <xf numFmtId="0" fontId="42" fillId="9" borderId="0" xfId="8" applyFont="1" applyFill="1"/>
    <xf numFmtId="0" fontId="25" fillId="9" borderId="0" xfId="8" applyFont="1" applyFill="1"/>
    <xf numFmtId="49" fontId="35" fillId="9" borderId="0" xfId="8" applyNumberFormat="1" applyFont="1" applyFill="1"/>
    <xf numFmtId="0" fontId="9" fillId="4" borderId="0" xfId="8" applyFont="1" applyFill="1" applyAlignment="1">
      <alignment horizontal="left"/>
    </xf>
    <xf numFmtId="0" fontId="28" fillId="9" borderId="0" xfId="8" applyFont="1" applyFill="1"/>
    <xf numFmtId="0" fontId="1" fillId="0" borderId="0" xfId="8"/>
    <xf numFmtId="0" fontId="9" fillId="8" borderId="0" xfId="8" applyFont="1" applyFill="1" applyAlignment="1">
      <alignment horizontal="left"/>
    </xf>
    <xf numFmtId="0" fontId="37" fillId="9" borderId="0" xfId="8" applyFont="1" applyFill="1"/>
    <xf numFmtId="0" fontId="9" fillId="11" borderId="18" xfId="4" applyFont="1" applyFill="1" applyBorder="1" applyAlignment="1">
      <alignment horizontal="center" vertical="center" wrapText="1"/>
    </xf>
    <xf numFmtId="0" fontId="42" fillId="9" borderId="0" xfId="4" applyFont="1" applyFill="1"/>
    <xf numFmtId="0" fontId="36" fillId="9" borderId="0" xfId="4" applyFont="1" applyFill="1"/>
    <xf numFmtId="0" fontId="10" fillId="9" borderId="0" xfId="4" applyFont="1" applyFill="1"/>
    <xf numFmtId="0" fontId="28" fillId="9" borderId="0" xfId="4" applyFont="1" applyFill="1"/>
    <xf numFmtId="0" fontId="10" fillId="0" borderId="18" xfId="4" applyFont="1" applyBorder="1" applyAlignment="1">
      <alignment horizontal="left" vertical="top"/>
    </xf>
    <xf numFmtId="0" fontId="43" fillId="0" borderId="0" xfId="4" applyFont="1"/>
    <xf numFmtId="0" fontId="38" fillId="0" borderId="18" xfId="4" applyFont="1" applyBorder="1" applyAlignment="1">
      <alignment horizontal="left" vertical="center" wrapText="1"/>
    </xf>
    <xf numFmtId="0" fontId="10" fillId="0" borderId="18" xfId="4" applyFont="1" applyBorder="1" applyAlignment="1">
      <alignment horizontal="left" vertical="top" wrapText="1"/>
    </xf>
    <xf numFmtId="0" fontId="10" fillId="0" borderId="18" xfId="4" applyFont="1" applyBorder="1" applyAlignment="1">
      <alignment horizontal="center" vertical="center" wrapText="1"/>
    </xf>
    <xf numFmtId="0" fontId="10" fillId="0" borderId="18" xfId="4" applyFont="1" applyBorder="1" applyAlignment="1">
      <alignment horizontal="left" vertical="center" wrapText="1"/>
    </xf>
    <xf numFmtId="1" fontId="10" fillId="0" borderId="18" xfId="4" applyNumberFormat="1" applyFont="1" applyBorder="1" applyAlignment="1">
      <alignment horizontal="center" vertical="center" wrapText="1"/>
    </xf>
    <xf numFmtId="1" fontId="10" fillId="0" borderId="18" xfId="4" applyNumberFormat="1" applyFont="1" applyBorder="1" applyAlignment="1">
      <alignment horizontal="center" vertical="center"/>
    </xf>
    <xf numFmtId="1" fontId="9" fillId="0" borderId="18" xfId="4" applyNumberFormat="1" applyFont="1" applyBorder="1" applyAlignment="1">
      <alignment horizontal="center" vertical="center"/>
    </xf>
    <xf numFmtId="0" fontId="43" fillId="9" borderId="0" xfId="4" applyFont="1" applyFill="1"/>
    <xf numFmtId="0" fontId="25" fillId="9" borderId="0" xfId="4" applyFont="1" applyFill="1"/>
    <xf numFmtId="0" fontId="12" fillId="0" borderId="18" xfId="4" applyFont="1" applyBorder="1" applyAlignment="1">
      <alignment horizontal="left" vertical="top" wrapText="1"/>
    </xf>
    <xf numFmtId="0" fontId="38" fillId="0" borderId="18" xfId="4" applyFont="1" applyBorder="1" applyAlignment="1">
      <alignment horizontal="left" vertical="top" wrapText="1"/>
    </xf>
    <xf numFmtId="0" fontId="10" fillId="0" borderId="18" xfId="4" applyFont="1" applyBorder="1" applyAlignment="1">
      <alignment horizontal="center" vertical="center"/>
    </xf>
    <xf numFmtId="0" fontId="51" fillId="0" borderId="18" xfId="4" applyFont="1" applyBorder="1" applyAlignment="1">
      <alignment horizontal="left" vertical="top" wrapText="1"/>
    </xf>
    <xf numFmtId="0" fontId="51" fillId="0" borderId="18" xfId="4" applyFont="1" applyBorder="1" applyAlignment="1">
      <alignment horizontal="left" vertical="top"/>
    </xf>
    <xf numFmtId="0" fontId="38" fillId="0" borderId="18" xfId="4" applyFont="1" applyBorder="1" applyAlignment="1">
      <alignment horizontal="center" vertical="center" wrapText="1"/>
    </xf>
    <xf numFmtId="0" fontId="10" fillId="0" borderId="0" xfId="4" applyFont="1"/>
    <xf numFmtId="0" fontId="12" fillId="0" borderId="18" xfId="4" applyFont="1" applyBorder="1" applyAlignment="1">
      <alignment horizontal="left" vertical="center" wrapText="1"/>
    </xf>
    <xf numFmtId="0" fontId="38" fillId="0" borderId="18" xfId="4" applyFont="1" applyBorder="1" applyAlignment="1">
      <alignment horizontal="center" vertical="center"/>
    </xf>
    <xf numFmtId="0" fontId="52" fillId="0" borderId="18" xfId="4" applyFont="1" applyBorder="1" applyAlignment="1">
      <alignment horizontal="left" vertical="center" wrapText="1"/>
    </xf>
    <xf numFmtId="0" fontId="38" fillId="41" borderId="18" xfId="4" applyFont="1" applyFill="1" applyBorder="1" applyAlignment="1">
      <alignment horizontal="left" vertical="center" wrapText="1"/>
    </xf>
    <xf numFmtId="0" fontId="27" fillId="0" borderId="18" xfId="4" applyFont="1" applyBorder="1"/>
    <xf numFmtId="0" fontId="40" fillId="0" borderId="18" xfId="4" applyFont="1" applyBorder="1"/>
    <xf numFmtId="0" fontId="40" fillId="0" borderId="18" xfId="4" applyFont="1" applyBorder="1" applyAlignment="1">
      <alignment horizontal="center" vertical="center"/>
    </xf>
    <xf numFmtId="0" fontId="40" fillId="0" borderId="18" xfId="4" applyFont="1" applyBorder="1" applyAlignment="1">
      <alignment horizontal="left" vertical="center" wrapText="1"/>
    </xf>
    <xf numFmtId="0" fontId="37" fillId="9" borderId="0" xfId="4" applyFont="1" applyFill="1"/>
    <xf numFmtId="0" fontId="35" fillId="9" borderId="0" xfId="4" applyFont="1" applyFill="1"/>
    <xf numFmtId="1" fontId="39" fillId="0" borderId="18" xfId="4" applyNumberFormat="1" applyFont="1" applyBorder="1" applyAlignment="1">
      <alignment horizontal="center" vertical="center"/>
    </xf>
    <xf numFmtId="0" fontId="38" fillId="0" borderId="0" xfId="4" applyFont="1"/>
    <xf numFmtId="0" fontId="38" fillId="0" borderId="18" xfId="4" applyFont="1" applyBorder="1" applyAlignment="1">
      <alignment horizontal="left" vertical="top"/>
    </xf>
    <xf numFmtId="0" fontId="38" fillId="9" borderId="0" xfId="4" applyFont="1" applyFill="1"/>
    <xf numFmtId="0" fontId="38" fillId="0" borderId="18"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1" fontId="9" fillId="0" borderId="18" xfId="0" applyNumberFormat="1" applyFont="1" applyBorder="1" applyAlignment="1">
      <alignment horizontal="center" vertical="center"/>
    </xf>
    <xf numFmtId="0" fontId="10" fillId="0" borderId="18" xfId="0" applyFont="1" applyBorder="1" applyAlignment="1">
      <alignment horizontal="left" vertical="top" wrapText="1"/>
    </xf>
    <xf numFmtId="0" fontId="51" fillId="0" borderId="18" xfId="0" applyFont="1" applyBorder="1" applyAlignment="1">
      <alignment horizontal="left" vertical="top" wrapText="1"/>
    </xf>
    <xf numFmtId="0" fontId="51" fillId="0" borderId="18" xfId="0" applyFont="1" applyBorder="1" applyAlignment="1">
      <alignment horizontal="left" vertical="top"/>
    </xf>
    <xf numFmtId="0" fontId="10" fillId="0" borderId="0" xfId="0" applyFont="1" applyAlignment="1">
      <alignment vertical="center"/>
    </xf>
    <xf numFmtId="0" fontId="43" fillId="0" borderId="0" xfId="0" applyFont="1" applyAlignment="1">
      <alignment vertical="center"/>
    </xf>
    <xf numFmtId="0" fontId="25" fillId="0" borderId="0" xfId="0" applyFont="1" applyAlignment="1">
      <alignment vertical="center"/>
    </xf>
    <xf numFmtId="0" fontId="10" fillId="0" borderId="0" xfId="0" applyFont="1" applyBorder="1" applyAlignment="1">
      <alignment horizontal="center" vertical="center" wrapText="1"/>
    </xf>
    <xf numFmtId="0" fontId="55" fillId="0" borderId="18"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1" fontId="55" fillId="0" borderId="18" xfId="0" applyNumberFormat="1" applyFont="1" applyBorder="1" applyAlignment="1" applyProtection="1">
      <alignment horizontal="center" vertical="center" wrapText="1"/>
      <protection locked="0"/>
    </xf>
    <xf numFmtId="1" fontId="55" fillId="0" borderId="18" xfId="0" applyNumberFormat="1" applyFont="1" applyBorder="1" applyAlignment="1" applyProtection="1">
      <alignment horizontal="center" vertical="center"/>
      <protection locked="0"/>
    </xf>
    <xf numFmtId="1" fontId="57" fillId="0" borderId="18" xfId="0" applyNumberFormat="1" applyFont="1" applyBorder="1" applyAlignment="1" applyProtection="1">
      <alignment horizontal="center" vertical="center" wrapText="1"/>
      <protection locked="0"/>
    </xf>
    <xf numFmtId="0" fontId="55" fillId="0" borderId="18" xfId="0" applyFont="1" applyBorder="1" applyAlignment="1" applyProtection="1">
      <alignment horizontal="left" wrapText="1"/>
      <protection locked="0"/>
    </xf>
    <xf numFmtId="0" fontId="10" fillId="16" borderId="18" xfId="4" applyFont="1" applyFill="1" applyBorder="1" applyAlignment="1">
      <alignment horizontal="left" vertical="center" wrapText="1"/>
    </xf>
    <xf numFmtId="0" fontId="12" fillId="16" borderId="18" xfId="0" applyFont="1" applyFill="1" applyBorder="1" applyAlignment="1">
      <alignment horizontal="center" vertical="center" wrapText="1"/>
    </xf>
    <xf numFmtId="1" fontId="9" fillId="16" borderId="18" xfId="0" applyNumberFormat="1" applyFont="1" applyFill="1" applyBorder="1" applyAlignment="1">
      <alignment horizontal="center" vertical="center"/>
    </xf>
    <xf numFmtId="0" fontId="12" fillId="16" borderId="18" xfId="0" applyFont="1" applyFill="1" applyBorder="1" applyAlignment="1">
      <alignment horizontal="left" vertical="center" wrapText="1"/>
    </xf>
    <xf numFmtId="0" fontId="12" fillId="16" borderId="18" xfId="0" applyFont="1" applyFill="1" applyBorder="1" applyAlignment="1">
      <alignment horizontal="left" vertical="top" wrapText="1"/>
    </xf>
    <xf numFmtId="0" fontId="38" fillId="16" borderId="18" xfId="0" applyFont="1" applyFill="1" applyBorder="1" applyAlignment="1">
      <alignment horizontal="left" vertical="top" wrapText="1"/>
    </xf>
    <xf numFmtId="0" fontId="10" fillId="16" borderId="18" xfId="0" applyFont="1" applyFill="1" applyBorder="1" applyAlignment="1">
      <alignment horizontal="center" vertical="center" wrapText="1"/>
    </xf>
    <xf numFmtId="0" fontId="54" fillId="42" borderId="28" xfId="0" applyFont="1" applyFill="1" applyBorder="1" applyAlignment="1">
      <alignment horizontal="left" vertical="center" wrapText="1"/>
    </xf>
    <xf numFmtId="1" fontId="55" fillId="16" borderId="18" xfId="0" applyNumberFormat="1" applyFont="1" applyFill="1" applyBorder="1" applyAlignment="1" applyProtection="1">
      <alignment horizontal="left" vertical="center" wrapText="1"/>
      <protection locked="0"/>
    </xf>
    <xf numFmtId="0" fontId="10" fillId="16" borderId="18" xfId="4" applyFont="1" applyFill="1" applyBorder="1" applyAlignment="1">
      <alignment horizontal="center" vertical="center" wrapText="1"/>
    </xf>
    <xf numFmtId="1" fontId="10" fillId="16" borderId="18" xfId="4" applyNumberFormat="1" applyFont="1" applyFill="1" applyBorder="1" applyAlignment="1">
      <alignment horizontal="center" vertical="center" wrapText="1"/>
    </xf>
    <xf numFmtId="1" fontId="9" fillId="16" borderId="18" xfId="4" applyNumberFormat="1" applyFont="1" applyFill="1" applyBorder="1" applyAlignment="1">
      <alignment horizontal="center" vertical="center"/>
    </xf>
    <xf numFmtId="0" fontId="10" fillId="16" borderId="18" xfId="4" applyFont="1" applyFill="1" applyBorder="1" applyAlignment="1">
      <alignment horizontal="left" vertical="top" wrapText="1"/>
    </xf>
    <xf numFmtId="0" fontId="10" fillId="16" borderId="18" xfId="4" applyFont="1" applyFill="1" applyBorder="1" applyAlignment="1">
      <alignment horizontal="left" vertical="top"/>
    </xf>
    <xf numFmtId="0" fontId="38" fillId="16" borderId="18" xfId="0" applyFont="1" applyFill="1" applyBorder="1" applyAlignment="1">
      <alignment horizontal="left" vertical="center" wrapText="1"/>
    </xf>
    <xf numFmtId="0" fontId="38" fillId="16" borderId="18" xfId="4" applyFont="1" applyFill="1" applyBorder="1" applyAlignment="1">
      <alignment horizontal="left" vertical="center" wrapText="1"/>
    </xf>
    <xf numFmtId="0" fontId="38" fillId="16" borderId="18" xfId="0" applyFont="1" applyFill="1" applyBorder="1" applyAlignment="1">
      <alignment horizontal="left" wrapText="1"/>
    </xf>
    <xf numFmtId="0" fontId="10" fillId="0" borderId="18" xfId="4" applyFont="1" applyFill="1" applyBorder="1" applyAlignment="1">
      <alignment horizontal="left" vertical="center" wrapText="1"/>
    </xf>
    <xf numFmtId="0" fontId="55" fillId="0" borderId="18" xfId="0" applyFont="1" applyFill="1" applyBorder="1" applyAlignment="1" applyProtection="1">
      <alignment horizontal="left" vertical="center" wrapText="1"/>
      <protection locked="0"/>
    </xf>
    <xf numFmtId="1" fontId="55" fillId="0" borderId="18" xfId="0" applyNumberFormat="1" applyFont="1" applyFill="1" applyBorder="1" applyAlignment="1" applyProtection="1">
      <alignment horizontal="center" vertical="center" wrapText="1"/>
      <protection locked="0"/>
    </xf>
    <xf numFmtId="1" fontId="55" fillId="0" borderId="18" xfId="0" applyNumberFormat="1" applyFont="1" applyFill="1" applyBorder="1" applyAlignment="1" applyProtection="1">
      <alignment horizontal="center" vertical="center"/>
      <protection locked="0"/>
    </xf>
    <xf numFmtId="1" fontId="9" fillId="0" borderId="18" xfId="4" applyNumberFormat="1" applyFont="1" applyFill="1" applyBorder="1" applyAlignment="1">
      <alignment horizontal="center" vertical="center"/>
    </xf>
    <xf numFmtId="0" fontId="10" fillId="0" borderId="18" xfId="4" applyFont="1" applyFill="1" applyBorder="1" applyAlignment="1">
      <alignment horizontal="left" vertical="top" wrapText="1"/>
    </xf>
    <xf numFmtId="0" fontId="55" fillId="0" borderId="18" xfId="0" applyFont="1" applyFill="1" applyBorder="1" applyAlignment="1">
      <alignment horizontal="left" vertical="center" wrapText="1"/>
    </xf>
    <xf numFmtId="0" fontId="9" fillId="10" borderId="0" xfId="0" applyFont="1" applyFill="1" applyAlignment="1" applyProtection="1">
      <alignment horizontal="center"/>
      <protection locked="0"/>
    </xf>
    <xf numFmtId="0" fontId="9" fillId="10" borderId="3" xfId="0" applyFont="1" applyFill="1" applyBorder="1" applyAlignment="1" applyProtection="1">
      <alignment horizontal="center"/>
      <protection locked="0"/>
    </xf>
    <xf numFmtId="0" fontId="9" fillId="4" borderId="0" xfId="0" applyFont="1" applyFill="1" applyAlignment="1" applyProtection="1">
      <alignment horizontal="center"/>
      <protection locked="0"/>
    </xf>
    <xf numFmtId="0" fontId="9" fillId="4" borderId="3" xfId="0" applyFont="1" applyFill="1" applyBorder="1" applyAlignment="1" applyProtection="1">
      <alignment horizontal="center"/>
      <protection locked="0"/>
    </xf>
    <xf numFmtId="0" fontId="9" fillId="11" borderId="13" xfId="0" applyFont="1" applyFill="1" applyBorder="1" applyAlignment="1">
      <alignment horizontal="center"/>
    </xf>
    <xf numFmtId="0" fontId="9" fillId="11" borderId="1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13" xfId="0" applyFont="1" applyFill="1" applyBorder="1" applyAlignment="1">
      <alignment horizontal="center" vertical="center"/>
    </xf>
    <xf numFmtId="0" fontId="9" fillId="11" borderId="5" xfId="0" applyFont="1" applyFill="1" applyBorder="1" applyAlignment="1">
      <alignment horizontal="center" vertical="center"/>
    </xf>
    <xf numFmtId="0" fontId="9" fillId="8" borderId="0" xfId="8" applyFont="1" applyFill="1" applyAlignment="1">
      <alignment horizontal="left"/>
    </xf>
    <xf numFmtId="0" fontId="17" fillId="0" borderId="0" xfId="8" applyFont="1" applyAlignment="1">
      <alignment horizontal="center"/>
    </xf>
    <xf numFmtId="0" fontId="29" fillId="0" borderId="0" xfId="8" applyFont="1" applyAlignment="1">
      <alignment horizontal="center"/>
    </xf>
    <xf numFmtId="0" fontId="30" fillId="0" borderId="0" xfId="8" applyFont="1" applyAlignment="1">
      <alignment horizontal="center"/>
    </xf>
    <xf numFmtId="0" fontId="9" fillId="0" borderId="0" xfId="8" applyFont="1" applyAlignment="1">
      <alignment horizontal="center"/>
    </xf>
    <xf numFmtId="0" fontId="9" fillId="4" borderId="0" xfId="8" applyFont="1" applyFill="1" applyAlignment="1">
      <alignment horizontal="left"/>
    </xf>
    <xf numFmtId="0" fontId="9" fillId="4" borderId="2" xfId="0" applyFont="1" applyFill="1" applyBorder="1" applyAlignment="1">
      <alignment horizontal="left" vertical="top" wrapText="1"/>
    </xf>
    <xf numFmtId="0" fontId="38" fillId="9" borderId="0" xfId="0" applyFont="1" applyFill="1" applyAlignment="1">
      <alignment horizontal="center"/>
    </xf>
    <xf numFmtId="0" fontId="29" fillId="9" borderId="0" xfId="6" applyFont="1" applyFill="1" applyAlignment="1">
      <alignment horizontal="center"/>
    </xf>
    <xf numFmtId="0" fontId="30" fillId="9" borderId="0" xfId="6" applyFont="1" applyFill="1" applyAlignment="1">
      <alignment horizontal="center"/>
    </xf>
    <xf numFmtId="0" fontId="9" fillId="9" borderId="0" xfId="6" applyFont="1" applyFill="1" applyAlignment="1">
      <alignment horizontal="center"/>
    </xf>
    <xf numFmtId="0" fontId="9" fillId="10" borderId="14" xfId="0" applyFont="1" applyFill="1" applyBorder="1" applyAlignment="1">
      <alignment horizontal="left"/>
    </xf>
    <xf numFmtId="0" fontId="17" fillId="0" borderId="4" xfId="0" applyFont="1" applyBorder="1" applyAlignment="1">
      <alignment horizontal="center"/>
    </xf>
    <xf numFmtId="0" fontId="17" fillId="0" borderId="0" xfId="0" applyFont="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30" fillId="0" borderId="4" xfId="0" applyFont="1" applyBorder="1" applyAlignment="1">
      <alignment horizontal="center"/>
    </xf>
    <xf numFmtId="0" fontId="30" fillId="0" borderId="0" xfId="0" applyFont="1" applyAlignment="1">
      <alignment horizontal="center"/>
    </xf>
    <xf numFmtId="0" fontId="9" fillId="0" borderId="11" xfId="0" applyFont="1" applyBorder="1" applyAlignment="1">
      <alignment horizontal="center"/>
    </xf>
    <xf numFmtId="0" fontId="9" fillId="0" borderId="0" xfId="0" applyFont="1" applyAlignment="1">
      <alignment horizontal="center"/>
    </xf>
    <xf numFmtId="0" fontId="9" fillId="4" borderId="0" xfId="0" applyFont="1" applyFill="1" applyAlignment="1">
      <alignment horizontal="left"/>
    </xf>
    <xf numFmtId="0" fontId="17" fillId="0" borderId="9" xfId="0" applyFont="1" applyBorder="1" applyAlignment="1">
      <alignment horizontal="center"/>
    </xf>
    <xf numFmtId="0" fontId="17" fillId="0" borderId="10" xfId="0" applyFont="1" applyBorder="1" applyAlignment="1">
      <alignment horizontal="center"/>
    </xf>
    <xf numFmtId="0" fontId="17" fillId="0" borderId="16"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9" fillId="0" borderId="12" xfId="0" applyFont="1" applyBorder="1" applyAlignment="1">
      <alignment horizontal="center"/>
    </xf>
    <xf numFmtId="0" fontId="9" fillId="4" borderId="12" xfId="0" applyFont="1" applyFill="1" applyBorder="1" applyAlignment="1">
      <alignment horizontal="left"/>
    </xf>
    <xf numFmtId="0" fontId="9" fillId="10" borderId="0" xfId="0" applyFont="1" applyFill="1" applyAlignment="1">
      <alignment horizontal="left"/>
    </xf>
    <xf numFmtId="0" fontId="9" fillId="10" borderId="12" xfId="0" applyFont="1" applyFill="1" applyBorder="1" applyAlignment="1">
      <alignment horizontal="left"/>
    </xf>
    <xf numFmtId="0" fontId="14" fillId="11" borderId="5" xfId="0" applyFont="1" applyFill="1" applyBorder="1" applyAlignment="1">
      <alignment horizontal="center" vertical="center" wrapText="1"/>
    </xf>
    <xf numFmtId="0" fontId="21" fillId="11" borderId="6" xfId="3" applyFont="1" applyFill="1" applyBorder="1" applyAlignment="1">
      <alignment horizontal="center" vertical="center"/>
    </xf>
    <xf numFmtId="0" fontId="21" fillId="11" borderId="13" xfId="3" applyFont="1" applyFill="1" applyBorder="1" applyAlignment="1">
      <alignment horizontal="center" vertical="center"/>
    </xf>
    <xf numFmtId="0" fontId="21" fillId="11" borderId="6" xfId="3" applyFont="1" applyFill="1" applyBorder="1" applyAlignment="1">
      <alignment horizontal="center" vertical="center" wrapText="1"/>
    </xf>
    <xf numFmtId="0" fontId="21" fillId="11" borderId="13" xfId="3" applyFont="1" applyFill="1" applyBorder="1" applyAlignment="1">
      <alignment horizontal="center" vertical="center" wrapText="1"/>
    </xf>
    <xf numFmtId="0" fontId="14" fillId="11" borderId="5" xfId="0" applyFont="1" applyFill="1" applyBorder="1" applyAlignment="1">
      <alignment horizontal="center" vertical="center"/>
    </xf>
    <xf numFmtId="0" fontId="21" fillId="11" borderId="5" xfId="3" applyFont="1" applyFill="1" applyBorder="1" applyAlignment="1">
      <alignment horizontal="center" vertical="center"/>
    </xf>
    <xf numFmtId="0" fontId="21" fillId="11" borderId="5" xfId="3" applyFont="1" applyFill="1" applyBorder="1" applyAlignment="1">
      <alignment horizontal="center" textRotation="90"/>
    </xf>
  </cellXfs>
  <cellStyles count="9">
    <cellStyle name="Millares" xfId="7" builtinId="3"/>
    <cellStyle name="Millares 2" xfId="1"/>
    <cellStyle name="Millares 3" xfId="5"/>
    <cellStyle name="Normal" xfId="0" builtinId="0"/>
    <cellStyle name="Normal 2" xfId="2"/>
    <cellStyle name="Normal 2 2" xfId="3"/>
    <cellStyle name="Normal 3" xfId="4"/>
    <cellStyle name="Normal 4" xfId="6"/>
    <cellStyle name="Normal 4 2" xfId="8"/>
  </cellStyles>
  <dxfs count="34">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top" textRotation="0" wrapText="0" inden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Narrow"/>
        <scheme val="none"/>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Narrow"/>
        <scheme val="none"/>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Narrow"/>
        <scheme val="none"/>
      </font>
      <numFmt numFmtId="0" formatCode="General"/>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Narrow"/>
        <scheme val="none"/>
      </font>
      <numFmt numFmtId="0" formatCode="General"/>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Narrow"/>
        <scheme val="none"/>
      </font>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Arial Narrow"/>
        <scheme val="none"/>
      </font>
      <numFmt numFmtId="3" formatCode="#,##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border>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a:extLst>
            <a:ext uri="{FF2B5EF4-FFF2-40B4-BE49-F238E27FC236}">
              <a16:creationId xmlns="" xmlns:a16="http://schemas.microsoft.com/office/drawing/2014/main" id="{1CCF8087-9273-4FA7-8F89-26C48B38A3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141</xdr:row>
      <xdr:rowOff>0</xdr:rowOff>
    </xdr:from>
    <xdr:ext cx="752475" cy="0"/>
    <xdr:pic>
      <xdr:nvPicPr>
        <xdr:cNvPr id="3" name="2 Imagen">
          <a:extLst>
            <a:ext uri="{FF2B5EF4-FFF2-40B4-BE49-F238E27FC236}">
              <a16:creationId xmlns="" xmlns:a16="http://schemas.microsoft.com/office/drawing/2014/main" id="{B4125267-4588-4F26-B41C-EAAFF5D9EB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95209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4" name="2 Imagen">
          <a:extLst>
            <a:ext uri="{FF2B5EF4-FFF2-40B4-BE49-F238E27FC236}">
              <a16:creationId xmlns="" xmlns:a16="http://schemas.microsoft.com/office/drawing/2014/main" id="{062181C1-A0FF-4E76-A1C5-3625B3C3C9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5" name="2 Imagen">
          <a:extLst>
            <a:ext uri="{FF2B5EF4-FFF2-40B4-BE49-F238E27FC236}">
              <a16:creationId xmlns="" xmlns:a16="http://schemas.microsoft.com/office/drawing/2014/main" id="{25DE5EE7-7AD9-4CB7-B1B6-F9762B77A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6" name="2 Imagen">
          <a:extLst>
            <a:ext uri="{FF2B5EF4-FFF2-40B4-BE49-F238E27FC236}">
              <a16:creationId xmlns="" xmlns:a16="http://schemas.microsoft.com/office/drawing/2014/main" id="{0A3699EB-D938-487F-AB91-F2B338D763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7" name="2 Imagen">
          <a:extLst>
            <a:ext uri="{FF2B5EF4-FFF2-40B4-BE49-F238E27FC236}">
              <a16:creationId xmlns="" xmlns:a16="http://schemas.microsoft.com/office/drawing/2014/main" id="{CD5BBFE6-24D1-4ECF-9C23-469D8E162F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8" name="2 Imagen">
          <a:extLst>
            <a:ext uri="{FF2B5EF4-FFF2-40B4-BE49-F238E27FC236}">
              <a16:creationId xmlns="" xmlns:a16="http://schemas.microsoft.com/office/drawing/2014/main" id="{8776ECBC-03B3-4308-BA10-A86DCA3AF0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9" name="2 Imagen">
          <a:extLst>
            <a:ext uri="{FF2B5EF4-FFF2-40B4-BE49-F238E27FC236}">
              <a16:creationId xmlns="" xmlns:a16="http://schemas.microsoft.com/office/drawing/2014/main" id="{719D6301-A484-42A8-95AB-8DBC2CAADC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10" name="2 Imagen">
          <a:extLst>
            <a:ext uri="{FF2B5EF4-FFF2-40B4-BE49-F238E27FC236}">
              <a16:creationId xmlns="" xmlns:a16="http://schemas.microsoft.com/office/drawing/2014/main" id="{9C997FB3-C9D6-4807-A7E6-B96D6FA053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627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11" name="2 Imagen">
          <a:extLst>
            <a:ext uri="{FF2B5EF4-FFF2-40B4-BE49-F238E27FC236}">
              <a16:creationId xmlns="" xmlns:a16="http://schemas.microsoft.com/office/drawing/2014/main" id="{CB75BA27-5B23-41D7-B954-F6776AF96B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27230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12" name="2 Imagen">
          <a:extLst>
            <a:ext uri="{FF2B5EF4-FFF2-40B4-BE49-F238E27FC236}">
              <a16:creationId xmlns="" xmlns:a16="http://schemas.microsoft.com/office/drawing/2014/main" id="{4EB06E6E-F3A0-4244-B66D-FC99BCF846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143422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141</xdr:row>
      <xdr:rowOff>0</xdr:rowOff>
    </xdr:from>
    <xdr:ext cx="752475" cy="0"/>
    <xdr:pic>
      <xdr:nvPicPr>
        <xdr:cNvPr id="13" name="2 Imagen">
          <a:extLst>
            <a:ext uri="{FF2B5EF4-FFF2-40B4-BE49-F238E27FC236}">
              <a16:creationId xmlns="" xmlns:a16="http://schemas.microsoft.com/office/drawing/2014/main" id="{CAF8591A-E38D-4678-BCEB-6469AF4E23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1293685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2</xdr:col>
      <xdr:colOff>647700</xdr:colOff>
      <xdr:row>27</xdr:row>
      <xdr:rowOff>0</xdr:rowOff>
    </xdr:from>
    <xdr:to>
      <xdr:col>2</xdr:col>
      <xdr:colOff>1400175</xdr:colOff>
      <xdr:row>27</xdr:row>
      <xdr:rowOff>0</xdr:rowOff>
    </xdr:to>
    <xdr:pic>
      <xdr:nvPicPr>
        <xdr:cNvPr id="14" name="2 Imagen">
          <a:extLst>
            <a:ext uri="{FF2B5EF4-FFF2-40B4-BE49-F238E27FC236}">
              <a16:creationId xmlns="" xmlns:a16="http://schemas.microsoft.com/office/drawing/2014/main" id="{24E1E991-1ABC-45CD-A755-30E93D8E07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62450" y="49053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 xmlns:a16="http://schemas.microsoft.com/office/drawing/2014/main" id="{BD748410-37AD-4D20-B061-C55B5B09B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 xmlns:a16="http://schemas.microsoft.com/office/drawing/2014/main" id="{0C24532E-BED1-406A-8577-2AD1C3D1AD67}"/>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 xmlns:a16="http://schemas.microsoft.com/office/drawing/2014/main" id="{B70B2CB6-118E-4A97-914A-8C119B05321C}"/>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 xmlns:a16="http://schemas.microsoft.com/office/drawing/2014/main" id="{7237DB54-EDCA-4BDC-89E1-59FC2EE261A5}"/>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 xmlns:a16="http://schemas.microsoft.com/office/drawing/2014/main" id="{5D299474-0A03-4196-9E19-03CF341FC29D}"/>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 xmlns:a16="http://schemas.microsoft.com/office/drawing/2014/main" id="{18BE5AD3-1F10-4EA6-8BFF-3159015C811C}"/>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 xmlns:a16="http://schemas.microsoft.com/office/drawing/2014/main" id="{10928E5C-3FFF-47D8-B301-01B80E4F6CA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 xmlns:a16="http://schemas.microsoft.com/office/drawing/2014/main" id="{B3406773-3044-400E-8840-E893AD8812AF}"/>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 xmlns:a16="http://schemas.microsoft.com/office/drawing/2014/main" id="{E156FD9B-D975-47CD-8C21-42DAA6CA52B7}"/>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 xmlns:a16="http://schemas.microsoft.com/office/drawing/2014/main" id="{431E84F7-978B-48BB-9527-681A4144D47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 xmlns:a16="http://schemas.microsoft.com/office/drawing/2014/main" id="{9ECC780C-2A46-4B6C-A519-14C7894EB26B}"/>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 xmlns:a16="http://schemas.microsoft.com/office/drawing/2014/main" id="{5439DB40-03E0-4D66-AFB2-F99D0AB263D8}"/>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 xmlns:a16="http://schemas.microsoft.com/office/drawing/2014/main" id="{2159A285-0231-4BB1-8C62-64C3E6782B3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 xmlns:a16="http://schemas.microsoft.com/office/drawing/2014/main" id="{380D2386-588F-4D09-BF9D-31BAF1C53604}"/>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 xmlns:a16="http://schemas.microsoft.com/office/drawing/2014/main" id="{0C4DF7DB-36B3-4E6D-903E-DA1162D46D42}"/>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 xmlns:a16="http://schemas.microsoft.com/office/drawing/2014/main" id="{44AE23F6-FAC7-4ADA-8391-45022242A5AA}"/>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 xmlns:a16="http://schemas.microsoft.com/office/drawing/2014/main" id="{A545F20A-8C53-44DD-9525-6F48D34A271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 xmlns:a16="http://schemas.microsoft.com/office/drawing/2014/main" id="{CF6DC55B-0106-4B66-A9A7-32DA45CA9AC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 xmlns:a16="http://schemas.microsoft.com/office/drawing/2014/main" id="{4AE7B134-E14B-410B-A325-4836E235DE8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 xmlns:a16="http://schemas.microsoft.com/office/drawing/2014/main" id="{AD432CC3-05FE-4265-B515-13272494870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 xmlns:a16="http://schemas.microsoft.com/office/drawing/2014/main" id="{6EF08B80-CFB8-4725-A660-1B2ED1ED386F}"/>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 xmlns:a16="http://schemas.microsoft.com/office/drawing/2014/main" id="{737EC32D-8773-4AE8-97CB-C278B3DBF021}"/>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 xmlns:a16="http://schemas.microsoft.com/office/drawing/2014/main" id="{16C49EFD-DF25-4FCE-9470-D1BBA703D18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 xmlns:a16="http://schemas.microsoft.com/office/drawing/2014/main" id="{F7F89D24-0ACD-4E82-90DE-7544F76C22A7}"/>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 xmlns:a16="http://schemas.microsoft.com/office/drawing/2014/main" id="{D63BD9D3-D6F5-4C6C-9B7D-4064F90C19BC}"/>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718"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 xmlns:a16="http://schemas.microsoft.com/office/drawing/2014/main" id="{15BD2037-C7EC-4E3E-BA01-BE8959A1C1B9}"/>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 xmlns:a16="http://schemas.microsoft.com/office/drawing/2014/main" id="{18C8E422-A645-44D9-B1D6-1281023C2A5F}"/>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 xmlns:a16="http://schemas.microsoft.com/office/drawing/2014/main" id="{2DCD8456-C0CC-4A96-89D6-873E797DB3F8}"/>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 xmlns:a16="http://schemas.microsoft.com/office/drawing/2014/main" id="{FC8D3115-D689-4083-AD74-9F41A749114B}"/>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 xmlns:a16="http://schemas.microsoft.com/office/drawing/2014/main" id="{E1C779DB-71A4-48F9-B626-D4A3516F024A}"/>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 xmlns:a16="http://schemas.microsoft.com/office/drawing/2014/main" id="{B5E744E9-DEE7-410B-9394-5CAF09CBF84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 xmlns:a16="http://schemas.microsoft.com/office/drawing/2014/main" id="{6F310CE5-FCFB-471E-B9AA-D50DD9346DBE}"/>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 xmlns:a16="http://schemas.microsoft.com/office/drawing/2014/main" id="{BCB1BC18-E721-4546-BA46-F3BA7E2919A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 xmlns:a16="http://schemas.microsoft.com/office/drawing/2014/main" id="{B103D957-E838-41BE-AA42-86E4F8A652F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 xmlns:a16="http://schemas.microsoft.com/office/drawing/2014/main" id="{00AC99CF-6436-4075-94D8-D3F15F1ED125}"/>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 xmlns:a16="http://schemas.microsoft.com/office/drawing/2014/main" id="{FB15F1CF-882B-42E0-8317-E78BDA602478}"/>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 xmlns:a16="http://schemas.microsoft.com/office/drawing/2014/main" id="{81D1D426-5F83-4757-A7BB-C3040CF3E377}"/>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user_srsm$\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nsrd-my.sharepoint.com/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nsrd-my.sharepoint.com/Users/Dell%20Inspiron/Desktop/POA/POA2018/Matriz%20Presupuesto%20PO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castillo/OneDrive%20-%20Servicio%20Nacional%20de%20Salud/Escritorio/POA%202024%20SRS%20Metro%20(3)/POA%202024%20SRS%20Metro/POA%20estandar%20Dr.%20Ney%20Arias%20Lora%20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user_srsm$\Users\sns2\Desktop\Carpeta%20Taller%20POA%202019%20SRS-GAS-CEAS\Matriz%20POA%202019%20SRS-SN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user_srsm$\alexis.romero\Desktop\POA%202024%20CEAS\POR%20REVISAR\Matriz%20POA%202024,%20CENTRO%20DE%20GASTROENTEROLOGIA%20DR.%20LUIS%20E.%20AYBA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 val="Sheet1"/>
      <sheetName val="Datos Estandar"/>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PN"/>
      <sheetName val="PPNE1"/>
      <sheetName val="PPNE2"/>
      <sheetName val="Sheet1"/>
      <sheetName val="PPNE2.1"/>
      <sheetName val="PPNE3"/>
      <sheetName val="PPNE4"/>
      <sheetName val="PPNE5"/>
      <sheetName val="Insumos"/>
    </sheetNames>
    <sheetDataSet>
      <sheetData sheetId="0">
        <row r="1">
          <cell r="B1">
            <v>0</v>
          </cell>
        </row>
        <row r="5">
          <cell r="C5">
            <v>2024</v>
          </cell>
        </row>
        <row r="6">
          <cell r="B6" t="str">
            <v>Metropolitano</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PNE1"/>
      <sheetName val="Sheet1"/>
      <sheetName val="PPNE2 "/>
      <sheetName val="PPNE2.1"/>
      <sheetName val="PPNE3"/>
      <sheetName val="PPNE4"/>
      <sheetName val="PPNE5"/>
      <sheetName val="Hoja1"/>
      <sheetName val="Insumos"/>
      <sheetName val="Matriz POA 2024, CENTRO DE GAST"/>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1" name="Tabla1" displayName="Tabla1" ref="B7:N1280" headerRowDxfId="28" dataDxfId="27" totalsRowDxfId="26">
  <autoFilter ref="B7:N1280"/>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Row],[Código_Actividad]]="","",'[5]Formulario PPGR1'!#REF!)</calculatedColumnFormula>
    </tableColumn>
    <tableColumn id="15" name="SRS" dataDxfId="21" totalsRowDxfId="20">
      <calculatedColumnFormula>IF(Tabla1[[#This Row],[Código_Actividad]]="","",'[5]Formulario PPGR1'!#REF!)</calculatedColumnFormula>
    </tableColumn>
    <tableColumn id="16" name="AREA" dataDxfId="19" totalsRowDxfId="18">
      <calculatedColumnFormula>IF(Tabla1[[#This Row],[Código_Actividad]]="","",'[5]Formulario PPGR1'!#REF!)</calculatedColumnFormula>
    </tableColumn>
    <tableColumn id="17" name="TIPO" dataDxfId="17" totalsRowDxfId="16">
      <calculatedColumnFormula>IF(Tabla1[[#This Row],[Código_Actividad]]="","",'[5]Formulario PPGR1'!#REF!)</calculatedColumnFormula>
    </tableColumn>
    <tableColumn id="1" name="Código_Actividad" totalsRowLabel="Total" dataDxfId="15" totalsRowDxfId="14"/>
    <tableColumn id="3" name="Insumos" dataDxfId="13" totalsRowDxfId="12"/>
    <tableColumn id="4" name="Unidad de Medida" dataDxfId="11" totalsRowDxfId="10"/>
    <tableColumn id="5" name="Cantidad de Insumos" dataDxfId="9" totalsRowDxfId="8"/>
    <tableColumn id="6" name="Precio Unitario" dataDxfId="7" totalsRowDxfId="6" dataCellStyle="Millares 3"/>
    <tableColumn id="7" name="Valor Total" totalsRowFunction="sum" dataDxfId="5" totalsRowDxfId="4" dataCellStyle="Millares 3">
      <calculatedColumnFormula>[6]!Tabla1[[#This Row],[Cantidad de Insumos]]*[6]!Tabla1[[#This Row],[Precio Unitario]]</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S266"/>
  <sheetViews>
    <sheetView showGridLines="0" topLeftCell="A16" zoomScaleNormal="100" workbookViewId="0">
      <selection activeCell="M15" sqref="M15"/>
    </sheetView>
  </sheetViews>
  <sheetFormatPr baseColWidth="10" defaultColWidth="11.42578125" defaultRowHeight="12.75"/>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57"/>
    <col min="11" max="11" width="13.85546875" style="57" customWidth="1"/>
    <col min="12" max="71" width="11.42578125" style="57"/>
  </cols>
  <sheetData>
    <row r="1" spans="1:19">
      <c r="B1" s="77"/>
      <c r="C1" s="77"/>
      <c r="D1" s="77"/>
      <c r="E1" s="77"/>
      <c r="F1" s="77"/>
      <c r="G1" s="77"/>
      <c r="H1" s="77"/>
      <c r="I1" s="77"/>
    </row>
    <row r="2" spans="1:19" ht="15.75">
      <c r="B2" s="78" t="s">
        <v>270</v>
      </c>
      <c r="C2" s="78"/>
      <c r="D2" s="78"/>
      <c r="E2" s="78"/>
      <c r="F2" s="78"/>
      <c r="G2" s="78"/>
      <c r="H2" s="78"/>
      <c r="I2" s="78"/>
    </row>
    <row r="3" spans="1:19" ht="15">
      <c r="B3" s="79" t="s">
        <v>271</v>
      </c>
      <c r="C3" s="79"/>
      <c r="D3" s="79"/>
      <c r="E3" s="79"/>
      <c r="F3" s="79"/>
      <c r="G3" s="79"/>
      <c r="H3" s="79"/>
      <c r="I3" s="79"/>
      <c r="K3" s="57">
        <v>2022</v>
      </c>
      <c r="L3" s="57">
        <v>2023</v>
      </c>
      <c r="M3" s="57">
        <v>2024</v>
      </c>
    </row>
    <row r="4" spans="1:19">
      <c r="B4" s="80" t="s">
        <v>47</v>
      </c>
      <c r="C4" s="80"/>
      <c r="D4" s="80"/>
      <c r="E4" s="80"/>
      <c r="F4" s="80"/>
      <c r="G4" s="80"/>
      <c r="H4" s="80"/>
      <c r="I4" s="80"/>
      <c r="K4" s="57" t="s">
        <v>272</v>
      </c>
      <c r="L4" s="57" t="s">
        <v>273</v>
      </c>
      <c r="M4" s="57" t="s">
        <v>274</v>
      </c>
      <c r="N4" s="57" t="s">
        <v>275</v>
      </c>
      <c r="O4" s="57" t="s">
        <v>276</v>
      </c>
      <c r="P4" s="57" t="s">
        <v>277</v>
      </c>
      <c r="Q4" s="57" t="s">
        <v>278</v>
      </c>
      <c r="R4" s="57" t="s">
        <v>279</v>
      </c>
      <c r="S4" s="57" t="s">
        <v>280</v>
      </c>
    </row>
    <row r="5" spans="1:19">
      <c r="A5" s="82"/>
      <c r="B5" s="80" t="s">
        <v>281</v>
      </c>
      <c r="C5" s="81">
        <v>2024</v>
      </c>
      <c r="D5" s="80"/>
      <c r="F5" s="80"/>
      <c r="G5" s="82"/>
      <c r="H5" s="82"/>
    </row>
    <row r="6" spans="1:19">
      <c r="A6" s="4" t="s">
        <v>214</v>
      </c>
      <c r="B6" s="486" t="s">
        <v>272</v>
      </c>
      <c r="C6" s="486"/>
      <c r="D6" s="486"/>
      <c r="E6" s="486"/>
      <c r="F6" s="486"/>
      <c r="G6" s="486"/>
      <c r="H6" s="486"/>
      <c r="I6" s="487"/>
    </row>
    <row r="7" spans="1:19">
      <c r="A7" s="55" t="s">
        <v>924</v>
      </c>
      <c r="B7" s="484" t="s">
        <v>1079</v>
      </c>
      <c r="C7" s="484"/>
      <c r="D7" s="484"/>
      <c r="E7" s="484"/>
      <c r="F7" s="484"/>
      <c r="G7" s="484"/>
      <c r="H7" s="484"/>
      <c r="I7" s="485"/>
    </row>
    <row r="8" spans="1:19" s="57" customFormat="1">
      <c r="A8" s="491" t="s">
        <v>36</v>
      </c>
      <c r="B8" s="489" t="s">
        <v>1</v>
      </c>
      <c r="C8" s="489" t="s">
        <v>1075</v>
      </c>
      <c r="D8" s="489" t="s">
        <v>1076</v>
      </c>
      <c r="E8" s="489" t="s">
        <v>1077</v>
      </c>
      <c r="F8" s="488" t="s">
        <v>43</v>
      </c>
      <c r="G8" s="488"/>
      <c r="H8" s="488"/>
      <c r="I8" s="488"/>
      <c r="K8" s="489" t="s">
        <v>1078</v>
      </c>
    </row>
    <row r="9" spans="1:19" s="57" customFormat="1">
      <c r="A9" s="492"/>
      <c r="B9" s="490"/>
      <c r="C9" s="490"/>
      <c r="D9" s="490"/>
      <c r="E9" s="490"/>
      <c r="F9" s="6" t="s">
        <v>5</v>
      </c>
      <c r="G9" s="6" t="s">
        <v>6</v>
      </c>
      <c r="H9" s="6" t="s">
        <v>7</v>
      </c>
      <c r="I9" s="6" t="s">
        <v>8</v>
      </c>
      <c r="K9" s="490"/>
    </row>
    <row r="10" spans="1:19" s="57" customFormat="1">
      <c r="A10" s="7" t="s">
        <v>12</v>
      </c>
      <c r="B10" s="8" t="s">
        <v>13</v>
      </c>
      <c r="C10" s="69">
        <f>SUM(C11:C12)</f>
        <v>40885</v>
      </c>
      <c r="D10" s="67">
        <f t="shared" ref="D10:I10" si="0">SUM(D11:D12)</f>
        <v>42730</v>
      </c>
      <c r="E10" s="67">
        <f t="shared" si="0"/>
        <v>44711.469816290424</v>
      </c>
      <c r="F10" s="67">
        <f>SUM(F11:F12)</f>
        <v>11625</v>
      </c>
      <c r="G10" s="67">
        <f t="shared" si="0"/>
        <v>12072</v>
      </c>
      <c r="H10" s="67">
        <f t="shared" si="0"/>
        <v>11178</v>
      </c>
      <c r="I10" s="67">
        <f t="shared" si="0"/>
        <v>9836</v>
      </c>
      <c r="K10" s="67">
        <f t="shared" ref="K10" si="1">SUM(K11:K12)</f>
        <v>21365</v>
      </c>
    </row>
    <row r="11" spans="1:19" s="57" customFormat="1">
      <c r="A11" s="9" t="s">
        <v>14</v>
      </c>
      <c r="B11" s="75"/>
      <c r="C11" s="76">
        <v>10797</v>
      </c>
      <c r="D11" s="66">
        <f>(K11/6)*12</f>
        <v>10634</v>
      </c>
      <c r="E11" s="249">
        <f>IF(C11="",0,(D11/C11)*D11)</f>
        <v>10473.460776141521</v>
      </c>
      <c r="F11" s="76">
        <v>2723</v>
      </c>
      <c r="G11" s="76">
        <v>2828</v>
      </c>
      <c r="H11" s="76">
        <v>2618</v>
      </c>
      <c r="I11" s="76">
        <v>2304</v>
      </c>
      <c r="K11" s="76">
        <v>5317</v>
      </c>
    </row>
    <row r="12" spans="1:19" s="57" customFormat="1">
      <c r="A12" s="9" t="s">
        <v>15</v>
      </c>
      <c r="B12" s="75"/>
      <c r="C12" s="76">
        <v>30088</v>
      </c>
      <c r="D12" s="66">
        <f>(K12/6)*12</f>
        <v>32096</v>
      </c>
      <c r="E12" s="249">
        <f>IF(C12="",0,(D12/C12)*D12)</f>
        <v>34238.0090401489</v>
      </c>
      <c r="F12" s="70">
        <v>8902</v>
      </c>
      <c r="G12" s="70">
        <v>9244</v>
      </c>
      <c r="H12" s="70">
        <v>8560</v>
      </c>
      <c r="I12" s="70">
        <v>7532</v>
      </c>
      <c r="K12" s="70">
        <v>16048</v>
      </c>
    </row>
    <row r="13" spans="1:19" s="57" customFormat="1">
      <c r="A13" s="7" t="s">
        <v>16</v>
      </c>
      <c r="B13" s="8" t="s">
        <v>13</v>
      </c>
      <c r="C13" s="69">
        <f>SUM(C14)</f>
        <v>9094</v>
      </c>
      <c r="D13" s="375">
        <f>SUM(D14)</f>
        <v>8872</v>
      </c>
      <c r="E13" s="67">
        <f t="shared" ref="E13:K13" si="2">E14</f>
        <v>8655.4193974048812</v>
      </c>
      <c r="F13" s="68">
        <f t="shared" si="2"/>
        <v>1991</v>
      </c>
      <c r="G13" s="68">
        <f t="shared" si="2"/>
        <v>2077</v>
      </c>
      <c r="H13" s="68">
        <f t="shared" si="2"/>
        <v>2250</v>
      </c>
      <c r="I13" s="67">
        <f t="shared" si="2"/>
        <v>2337</v>
      </c>
      <c r="K13" s="67">
        <f t="shared" si="2"/>
        <v>4436</v>
      </c>
    </row>
    <row r="14" spans="1:19" s="57" customFormat="1">
      <c r="A14" s="9" t="s">
        <v>56</v>
      </c>
      <c r="B14" s="75"/>
      <c r="C14" s="76">
        <v>9094</v>
      </c>
      <c r="D14" s="376">
        <f>(K14/6)*12</f>
        <v>8872</v>
      </c>
      <c r="E14" s="249">
        <f>IF(C14="",0,(D14/C14)*D14)</f>
        <v>8655.4193974048812</v>
      </c>
      <c r="F14" s="71">
        <v>1991</v>
      </c>
      <c r="G14" s="71">
        <v>2077</v>
      </c>
      <c r="H14" s="71">
        <v>2250</v>
      </c>
      <c r="I14" s="71">
        <v>2337</v>
      </c>
      <c r="K14" s="71">
        <v>4436</v>
      </c>
    </row>
    <row r="15" spans="1:19" s="57" customFormat="1">
      <c r="A15" s="7" t="s">
        <v>9</v>
      </c>
      <c r="B15" s="8" t="s">
        <v>10</v>
      </c>
      <c r="C15" s="69">
        <f>SUM(C16:C23)</f>
        <v>1081</v>
      </c>
      <c r="D15" s="69">
        <f t="shared" ref="D15:I15" si="3">SUM(D16:D23)</f>
        <v>1138</v>
      </c>
      <c r="E15" s="67">
        <f>SUM(E16:E23)</f>
        <v>1203.5955051408641</v>
      </c>
      <c r="F15" s="67">
        <f>SUM(F16:F23)</f>
        <v>311</v>
      </c>
      <c r="G15" s="67">
        <f t="shared" si="3"/>
        <v>289</v>
      </c>
      <c r="H15" s="67">
        <f t="shared" si="3"/>
        <v>327</v>
      </c>
      <c r="I15" s="67">
        <f t="shared" si="3"/>
        <v>277</v>
      </c>
      <c r="K15" s="67">
        <f t="shared" ref="K15" si="4">SUM(K16:K23)</f>
        <v>569</v>
      </c>
    </row>
    <row r="16" spans="1:19" s="57" customFormat="1">
      <c r="A16" s="10" t="s">
        <v>1080</v>
      </c>
      <c r="B16" s="75"/>
      <c r="C16" s="76"/>
      <c r="D16" s="66">
        <f>(K16/6)*12</f>
        <v>0</v>
      </c>
      <c r="E16" s="249">
        <f t="shared" ref="E16:E23" si="5">IF(C16="",0,(D16/C16)*D16)</f>
        <v>0</v>
      </c>
      <c r="F16" s="70"/>
      <c r="G16" s="70"/>
      <c r="H16" s="70"/>
      <c r="I16" s="70"/>
      <c r="K16" s="70"/>
    </row>
    <row r="17" spans="1:11" s="57" customFormat="1">
      <c r="A17" s="10" t="s">
        <v>1081</v>
      </c>
      <c r="B17" s="75"/>
      <c r="C17" s="76"/>
      <c r="D17" s="66">
        <f t="shared" ref="D17:D23" si="6">(K17/6)*12</f>
        <v>0</v>
      </c>
      <c r="E17" s="249">
        <f t="shared" si="5"/>
        <v>0</v>
      </c>
      <c r="F17" s="70"/>
      <c r="G17" s="70"/>
      <c r="H17" s="70"/>
      <c r="I17" s="70"/>
      <c r="K17" s="70"/>
    </row>
    <row r="18" spans="1:11" s="57" customFormat="1">
      <c r="A18" s="10" t="s">
        <v>1082</v>
      </c>
      <c r="B18" s="75"/>
      <c r="C18" s="76"/>
      <c r="D18" s="66">
        <f t="shared" si="6"/>
        <v>0</v>
      </c>
      <c r="E18" s="377">
        <f t="shared" si="5"/>
        <v>0</v>
      </c>
      <c r="F18" s="70"/>
      <c r="G18" s="70"/>
      <c r="H18" s="70"/>
      <c r="I18" s="70"/>
      <c r="K18" s="70"/>
    </row>
    <row r="19" spans="1:11" s="57" customFormat="1">
      <c r="A19" s="10" t="s">
        <v>1083</v>
      </c>
      <c r="B19" s="75"/>
      <c r="C19" s="76">
        <v>19</v>
      </c>
      <c r="D19" s="66">
        <f>(K19/6)*12</f>
        <v>10</v>
      </c>
      <c r="E19" s="377">
        <f>IF(C19="",0,(D19/C19)*D19)</f>
        <v>5.2631578947368416</v>
      </c>
      <c r="F19" s="70">
        <v>1</v>
      </c>
      <c r="G19" s="70">
        <v>1</v>
      </c>
      <c r="H19" s="70">
        <v>2</v>
      </c>
      <c r="I19" s="70">
        <v>1</v>
      </c>
      <c r="K19" s="70">
        <v>5</v>
      </c>
    </row>
    <row r="20" spans="1:11" s="57" customFormat="1">
      <c r="A20" s="10" t="s">
        <v>1084</v>
      </c>
      <c r="B20" s="75"/>
      <c r="C20" s="76"/>
      <c r="D20" s="66">
        <f t="shared" si="6"/>
        <v>0</v>
      </c>
      <c r="E20" s="377">
        <f t="shared" si="5"/>
        <v>0</v>
      </c>
      <c r="F20" s="70"/>
      <c r="G20" s="70"/>
      <c r="H20" s="70"/>
      <c r="I20" s="70"/>
      <c r="K20" s="70"/>
    </row>
    <row r="21" spans="1:11" s="57" customFormat="1">
      <c r="A21" s="10" t="s">
        <v>1085</v>
      </c>
      <c r="B21" s="75"/>
      <c r="C21" s="76">
        <v>896</v>
      </c>
      <c r="D21" s="66">
        <f>(K21/6)*12</f>
        <v>946</v>
      </c>
      <c r="E21" s="377">
        <f>IF(C21="",0,(D21/C21)*D21)</f>
        <v>998.79017857142856</v>
      </c>
      <c r="F21" s="70">
        <v>260</v>
      </c>
      <c r="G21" s="70">
        <v>240</v>
      </c>
      <c r="H21" s="70">
        <v>269</v>
      </c>
      <c r="I21" s="70">
        <v>230</v>
      </c>
      <c r="K21" s="70">
        <v>473</v>
      </c>
    </row>
    <row r="22" spans="1:11" s="57" customFormat="1">
      <c r="A22" s="10" t="s">
        <v>1086</v>
      </c>
      <c r="B22" s="75"/>
      <c r="C22" s="76"/>
      <c r="D22" s="66">
        <f t="shared" si="6"/>
        <v>0</v>
      </c>
      <c r="E22" s="377">
        <f t="shared" si="5"/>
        <v>0</v>
      </c>
      <c r="F22" s="70"/>
      <c r="G22" s="70"/>
      <c r="H22" s="70"/>
      <c r="I22" s="70"/>
      <c r="K22" s="70"/>
    </row>
    <row r="23" spans="1:11" s="57" customFormat="1">
      <c r="A23" s="10" t="s">
        <v>11</v>
      </c>
      <c r="B23" s="75"/>
      <c r="C23" s="76">
        <v>166</v>
      </c>
      <c r="D23" s="66">
        <f t="shared" si="6"/>
        <v>182</v>
      </c>
      <c r="E23" s="377">
        <f t="shared" si="5"/>
        <v>199.54216867469881</v>
      </c>
      <c r="F23" s="70">
        <v>50</v>
      </c>
      <c r="G23" s="70">
        <v>48</v>
      </c>
      <c r="H23" s="70">
        <v>56</v>
      </c>
      <c r="I23" s="70">
        <v>46</v>
      </c>
      <c r="K23" s="70">
        <v>91</v>
      </c>
    </row>
    <row r="24" spans="1:11" s="57" customFormat="1">
      <c r="A24" s="7" t="s">
        <v>37</v>
      </c>
      <c r="B24" s="8"/>
      <c r="C24" s="69">
        <f>SUM(C25:C26)</f>
        <v>740711</v>
      </c>
      <c r="D24" s="69">
        <f t="shared" ref="D24:I24" si="7">SUM(D25:D26)</f>
        <v>702134</v>
      </c>
      <c r="E24" s="375">
        <f>SUM(E25:E26)</f>
        <v>665762.87660694995</v>
      </c>
      <c r="F24" s="67">
        <f>SUM(F25:F26)</f>
        <v>159244</v>
      </c>
      <c r="G24" s="67">
        <f t="shared" si="7"/>
        <v>179756</v>
      </c>
      <c r="H24" s="67">
        <f>SUM(H25:H26)</f>
        <v>172020</v>
      </c>
      <c r="I24" s="67">
        <f t="shared" si="7"/>
        <v>154743</v>
      </c>
      <c r="K24" s="67">
        <f t="shared" ref="K24" si="8">SUM(K25:K26)</f>
        <v>351067</v>
      </c>
    </row>
    <row r="25" spans="1:11" s="57" customFormat="1">
      <c r="A25" s="9" t="s">
        <v>38</v>
      </c>
      <c r="B25" s="9" t="s">
        <v>1087</v>
      </c>
      <c r="C25" s="76">
        <v>687503</v>
      </c>
      <c r="D25" s="66">
        <f>(K25/6)*12</f>
        <v>648580</v>
      </c>
      <c r="E25" s="249">
        <f>IF(C25="",0,(D25/C25)*D25)</f>
        <v>611860.62664453825</v>
      </c>
      <c r="F25" s="70">
        <v>146847</v>
      </c>
      <c r="G25" s="70">
        <v>165202</v>
      </c>
      <c r="H25" s="70">
        <v>159084</v>
      </c>
      <c r="I25" s="70">
        <v>140728</v>
      </c>
      <c r="K25" s="70">
        <v>324290</v>
      </c>
    </row>
    <row r="26" spans="1:11" s="57" customFormat="1">
      <c r="A26" s="9" t="s">
        <v>17</v>
      </c>
      <c r="B26" s="9" t="s">
        <v>18</v>
      </c>
      <c r="C26" s="76">
        <v>53208</v>
      </c>
      <c r="D26" s="66">
        <f>(K26/6)*12</f>
        <v>53554</v>
      </c>
      <c r="E26" s="249">
        <f>IF(C26="",0, (D26/C26)*D26)</f>
        <v>53902.249962411668</v>
      </c>
      <c r="F26" s="70">
        <v>12397</v>
      </c>
      <c r="G26" s="70">
        <v>14554</v>
      </c>
      <c r="H26" s="70">
        <v>12936</v>
      </c>
      <c r="I26" s="70">
        <v>14015</v>
      </c>
      <c r="K26" s="72">
        <v>26777</v>
      </c>
    </row>
    <row r="27" spans="1:11" s="57" customFormat="1">
      <c r="A27" s="11" t="s">
        <v>39</v>
      </c>
      <c r="B27" s="12"/>
      <c r="C27" s="12"/>
      <c r="D27" s="12"/>
      <c r="E27" s="12"/>
      <c r="F27" s="12"/>
      <c r="G27" s="12"/>
      <c r="H27" s="12"/>
      <c r="I27" s="12"/>
    </row>
    <row r="28" spans="1:11" s="57" customFormat="1" ht="51">
      <c r="A28" s="13" t="s">
        <v>220</v>
      </c>
      <c r="B28" s="65" t="s">
        <v>215</v>
      </c>
      <c r="C28" s="65" t="s">
        <v>219</v>
      </c>
      <c r="D28" s="65" t="s">
        <v>221</v>
      </c>
      <c r="E28" s="65" t="s">
        <v>216</v>
      </c>
      <c r="F28" s="65" t="s">
        <v>217</v>
      </c>
      <c r="G28" s="65" t="s">
        <v>218</v>
      </c>
      <c r="H28" s="65" t="s">
        <v>290</v>
      </c>
      <c r="I28" s="65" t="s">
        <v>289</v>
      </c>
    </row>
    <row r="29" spans="1:11" s="57" customFormat="1">
      <c r="A29" s="378">
        <v>2021</v>
      </c>
      <c r="B29" s="73">
        <v>36</v>
      </c>
      <c r="C29" s="73">
        <v>34.83</v>
      </c>
      <c r="D29" s="73">
        <v>13151</v>
      </c>
      <c r="E29" s="73">
        <v>6900</v>
      </c>
      <c r="F29" s="379">
        <v>5.5</v>
      </c>
      <c r="G29" s="73">
        <v>52.47</v>
      </c>
      <c r="H29" s="73"/>
      <c r="I29" s="73"/>
    </row>
    <row r="30" spans="1:11" s="57" customFormat="1">
      <c r="A30" s="378">
        <v>2022</v>
      </c>
      <c r="B30" s="73">
        <v>36</v>
      </c>
      <c r="C30" s="73">
        <v>30.02</v>
      </c>
      <c r="D30" s="73">
        <v>13140</v>
      </c>
      <c r="E30" s="73">
        <v>5943</v>
      </c>
      <c r="F30" s="379">
        <v>5.49</v>
      </c>
      <c r="G30" s="73">
        <v>45.22</v>
      </c>
      <c r="H30" s="73"/>
      <c r="I30" s="73"/>
    </row>
    <row r="31" spans="1:11" s="57" customFormat="1">
      <c r="A31" s="380">
        <v>2023</v>
      </c>
      <c r="B31" s="73">
        <v>35</v>
      </c>
      <c r="C31" s="73">
        <v>16.25</v>
      </c>
      <c r="D31" s="73">
        <v>6335</v>
      </c>
      <c r="E31" s="73">
        <v>2994</v>
      </c>
      <c r="F31" s="74">
        <v>5.26</v>
      </c>
      <c r="G31" s="73">
        <v>47.26</v>
      </c>
      <c r="H31" s="73"/>
      <c r="I31" s="73"/>
    </row>
    <row r="32" spans="1:11" s="57" customFormat="1">
      <c r="A32" s="58"/>
      <c r="B32" s="58"/>
      <c r="C32" s="58"/>
      <c r="D32" s="58"/>
      <c r="E32" s="58"/>
      <c r="F32" s="58"/>
      <c r="G32" s="58"/>
      <c r="H32" s="58"/>
      <c r="I32" s="58"/>
    </row>
    <row r="33" spans="1:9" s="57" customFormat="1">
      <c r="A33" s="58"/>
      <c r="B33" s="58"/>
      <c r="C33" s="58"/>
      <c r="D33" s="58"/>
      <c r="E33" s="58"/>
      <c r="F33" s="58"/>
      <c r="G33" s="58"/>
      <c r="H33" s="58"/>
      <c r="I33" s="58"/>
    </row>
    <row r="34" spans="1:9" s="57" customFormat="1">
      <c r="A34" s="58"/>
      <c r="B34" s="58"/>
      <c r="C34" s="58"/>
      <c r="D34" s="58"/>
      <c r="E34" s="58"/>
      <c r="F34" s="58"/>
      <c r="G34" s="58"/>
      <c r="H34" s="58"/>
      <c r="I34" s="58"/>
    </row>
    <row r="35" spans="1:9" s="57" customFormat="1">
      <c r="A35" s="58"/>
      <c r="B35" s="58"/>
      <c r="C35" s="58"/>
      <c r="D35" s="58"/>
      <c r="E35" s="58"/>
      <c r="F35" s="58"/>
      <c r="G35" s="58"/>
      <c r="H35" s="58"/>
      <c r="I35" s="58"/>
    </row>
    <row r="36" spans="1:9" s="57" customFormat="1">
      <c r="A36" s="58"/>
      <c r="B36" s="58"/>
      <c r="C36" s="58"/>
      <c r="D36" s="58"/>
      <c r="E36" s="58"/>
      <c r="F36" s="58"/>
      <c r="G36" s="58"/>
      <c r="H36" s="58"/>
      <c r="I36" s="58"/>
    </row>
    <row r="37" spans="1:9" s="57" customFormat="1">
      <c r="A37" s="58"/>
      <c r="B37" s="58"/>
      <c r="C37" s="58"/>
      <c r="D37" s="58"/>
      <c r="E37" s="58"/>
      <c r="F37" s="58"/>
      <c r="G37" s="58"/>
      <c r="H37" s="58"/>
      <c r="I37" s="58"/>
    </row>
    <row r="38" spans="1:9" s="57" customFormat="1">
      <c r="A38" s="58"/>
      <c r="B38" s="58"/>
      <c r="C38" s="58"/>
      <c r="D38" s="58"/>
      <c r="E38" s="58"/>
      <c r="F38" s="58"/>
      <c r="G38" s="58"/>
      <c r="H38" s="58"/>
      <c r="I38" s="58"/>
    </row>
    <row r="39" spans="1:9" s="57" customFormat="1">
      <c r="A39" s="58"/>
      <c r="B39" s="58"/>
      <c r="C39" s="58"/>
      <c r="D39" s="58"/>
      <c r="E39" s="58"/>
      <c r="F39" s="58"/>
      <c r="G39" s="58"/>
      <c r="H39" s="58"/>
      <c r="I39" s="58"/>
    </row>
    <row r="40" spans="1:9" s="57" customFormat="1">
      <c r="A40" s="58"/>
      <c r="B40" s="58"/>
      <c r="C40" s="58"/>
      <c r="D40" s="58"/>
      <c r="E40" s="58"/>
      <c r="F40" s="58"/>
      <c r="G40" s="58"/>
      <c r="H40" s="58"/>
      <c r="I40" s="58"/>
    </row>
    <row r="41" spans="1:9" s="57" customFormat="1">
      <c r="A41" s="58"/>
      <c r="B41" s="58"/>
      <c r="C41" s="58"/>
      <c r="D41" s="58"/>
      <c r="E41" s="58"/>
      <c r="F41" s="58"/>
      <c r="G41" s="58"/>
      <c r="H41" s="58"/>
      <c r="I41" s="58"/>
    </row>
    <row r="42" spans="1:9" s="57" customFormat="1">
      <c r="A42" s="58"/>
      <c r="B42" s="58"/>
      <c r="C42" s="58"/>
      <c r="D42" s="58"/>
      <c r="E42" s="58"/>
      <c r="F42" s="58"/>
      <c r="G42" s="58"/>
      <c r="H42" s="58"/>
      <c r="I42" s="58"/>
    </row>
    <row r="43" spans="1:9" s="57" customFormat="1">
      <c r="A43" s="58"/>
      <c r="B43" s="58"/>
      <c r="C43" s="58"/>
      <c r="D43" s="58"/>
      <c r="E43" s="58"/>
      <c r="F43" s="58"/>
      <c r="G43" s="58"/>
      <c r="H43" s="58"/>
      <c r="I43" s="58"/>
    </row>
    <row r="44" spans="1:9" s="57" customFormat="1">
      <c r="A44" s="58"/>
      <c r="B44" s="58"/>
      <c r="C44" s="58"/>
      <c r="D44" s="58"/>
      <c r="E44" s="58"/>
      <c r="F44" s="58"/>
      <c r="G44" s="58"/>
      <c r="H44" s="58"/>
      <c r="I44" s="58"/>
    </row>
    <row r="45" spans="1:9" s="57" customFormat="1">
      <c r="A45" s="58"/>
      <c r="B45" s="58"/>
      <c r="C45" s="58"/>
      <c r="D45" s="58"/>
      <c r="E45" s="58"/>
      <c r="F45" s="58"/>
      <c r="G45" s="58"/>
      <c r="H45" s="58"/>
      <c r="I45" s="58"/>
    </row>
    <row r="46" spans="1:9" s="57" customFormat="1">
      <c r="A46" s="58"/>
      <c r="B46" s="58"/>
      <c r="C46" s="58"/>
      <c r="D46" s="58"/>
      <c r="E46" s="58"/>
      <c r="F46" s="58"/>
      <c r="G46" s="58"/>
      <c r="H46" s="58"/>
      <c r="I46" s="58"/>
    </row>
    <row r="47" spans="1:9" s="57" customFormat="1">
      <c r="A47" s="58"/>
      <c r="B47" s="58"/>
      <c r="C47" s="58"/>
      <c r="D47" s="58"/>
      <c r="E47" s="58"/>
      <c r="F47" s="58"/>
      <c r="G47" s="58"/>
      <c r="H47" s="58"/>
      <c r="I47" s="58"/>
    </row>
    <row r="48" spans="1:9" s="57" customFormat="1">
      <c r="A48" s="58"/>
      <c r="B48" s="58"/>
      <c r="C48" s="58"/>
      <c r="D48" s="58"/>
      <c r="E48" s="58"/>
      <c r="F48" s="58"/>
      <c r="G48" s="58"/>
      <c r="H48" s="58"/>
      <c r="I48" s="58"/>
    </row>
    <row r="49" spans="1:9" s="57" customFormat="1">
      <c r="A49" s="58"/>
      <c r="B49" s="58"/>
      <c r="C49" s="58"/>
      <c r="D49" s="58"/>
      <c r="E49" s="58"/>
      <c r="F49" s="58"/>
      <c r="G49" s="58"/>
      <c r="H49" s="58"/>
      <c r="I49" s="58"/>
    </row>
    <row r="50" spans="1:9" s="57" customFormat="1">
      <c r="A50" s="58"/>
      <c r="B50" s="58"/>
      <c r="C50" s="58"/>
      <c r="D50" s="58"/>
      <c r="E50" s="58"/>
      <c r="F50" s="58"/>
      <c r="G50" s="58"/>
      <c r="H50" s="58"/>
      <c r="I50" s="58"/>
    </row>
    <row r="51" spans="1:9" s="57" customFormat="1">
      <c r="A51" s="58"/>
      <c r="B51" s="58"/>
      <c r="C51" s="58"/>
      <c r="D51" s="58"/>
      <c r="E51" s="58"/>
      <c r="F51" s="58"/>
      <c r="G51" s="58"/>
      <c r="H51" s="58"/>
      <c r="I51" s="58"/>
    </row>
    <row r="52" spans="1:9" s="57" customFormat="1">
      <c r="A52" s="58"/>
      <c r="B52" s="58"/>
      <c r="C52" s="58"/>
      <c r="D52" s="58"/>
      <c r="E52" s="58"/>
      <c r="F52" s="58"/>
      <c r="G52" s="58"/>
      <c r="H52" s="58"/>
      <c r="I52" s="58"/>
    </row>
    <row r="53" spans="1:9" s="57" customFormat="1">
      <c r="A53" s="58"/>
      <c r="B53" s="58"/>
      <c r="C53" s="58"/>
      <c r="D53" s="58"/>
      <c r="E53" s="58"/>
      <c r="F53" s="58"/>
      <c r="G53" s="58"/>
      <c r="H53" s="58"/>
      <c r="I53" s="58"/>
    </row>
    <row r="54" spans="1:9" s="57" customFormat="1">
      <c r="A54" s="58"/>
      <c r="B54" s="58"/>
      <c r="C54" s="58"/>
      <c r="D54" s="58"/>
      <c r="E54" s="58"/>
      <c r="F54" s="58"/>
      <c r="G54" s="58"/>
      <c r="H54" s="58"/>
      <c r="I54" s="58"/>
    </row>
    <row r="55" spans="1:9" s="57" customFormat="1">
      <c r="A55" s="58"/>
      <c r="B55" s="58"/>
      <c r="C55" s="58"/>
      <c r="D55" s="58"/>
      <c r="E55" s="58"/>
      <c r="F55" s="58"/>
      <c r="G55" s="58"/>
      <c r="H55" s="58"/>
      <c r="I55" s="58"/>
    </row>
    <row r="56" spans="1:9" s="57" customFormat="1">
      <c r="A56" s="58"/>
      <c r="B56" s="58"/>
      <c r="C56" s="58"/>
      <c r="D56" s="58"/>
      <c r="E56" s="58"/>
      <c r="F56" s="58"/>
      <c r="G56" s="58"/>
      <c r="H56" s="58"/>
      <c r="I56" s="58"/>
    </row>
    <row r="57" spans="1:9" s="57" customFormat="1">
      <c r="A57" s="58"/>
      <c r="B57" s="58"/>
      <c r="C57" s="58"/>
      <c r="D57" s="58"/>
      <c r="E57" s="58"/>
      <c r="F57" s="58"/>
      <c r="G57" s="58"/>
      <c r="H57" s="58"/>
      <c r="I57" s="58"/>
    </row>
    <row r="58" spans="1:9" s="57" customFormat="1">
      <c r="A58" s="58"/>
      <c r="B58" s="58"/>
      <c r="C58" s="58"/>
      <c r="D58" s="58"/>
      <c r="E58" s="58"/>
      <c r="F58" s="58"/>
      <c r="G58" s="58"/>
      <c r="H58" s="58"/>
      <c r="I58" s="58"/>
    </row>
    <row r="59" spans="1:9" s="57" customFormat="1">
      <c r="A59" s="58"/>
      <c r="B59" s="58"/>
      <c r="C59" s="58"/>
      <c r="D59" s="58"/>
      <c r="E59" s="58"/>
      <c r="F59" s="58"/>
      <c r="G59" s="58"/>
      <c r="H59" s="58"/>
      <c r="I59" s="58"/>
    </row>
    <row r="60" spans="1:9" s="57" customFormat="1">
      <c r="A60" s="58"/>
      <c r="B60" s="58"/>
      <c r="C60" s="58"/>
      <c r="D60" s="58"/>
      <c r="E60" s="58"/>
      <c r="F60" s="58"/>
      <c r="G60" s="58"/>
      <c r="H60" s="58"/>
      <c r="I60" s="58"/>
    </row>
    <row r="61" spans="1:9" s="57" customFormat="1">
      <c r="A61" s="58"/>
      <c r="B61" s="58"/>
      <c r="C61" s="58"/>
      <c r="D61" s="58"/>
      <c r="E61" s="58"/>
      <c r="F61" s="58"/>
      <c r="G61" s="58"/>
      <c r="H61" s="58"/>
      <c r="I61" s="58"/>
    </row>
    <row r="62" spans="1:9" s="57" customFormat="1">
      <c r="A62" s="58"/>
      <c r="B62" s="58"/>
      <c r="C62" s="58"/>
      <c r="D62" s="58"/>
      <c r="E62" s="58"/>
      <c r="F62" s="58"/>
      <c r="G62" s="58"/>
      <c r="H62" s="58"/>
      <c r="I62" s="58"/>
    </row>
    <row r="63" spans="1:9" s="57" customFormat="1">
      <c r="A63" s="58"/>
      <c r="B63" s="58"/>
      <c r="C63" s="58"/>
      <c r="D63" s="58"/>
      <c r="E63" s="58"/>
      <c r="F63" s="58"/>
      <c r="G63" s="58"/>
      <c r="H63" s="58"/>
      <c r="I63" s="58"/>
    </row>
    <row r="64" spans="1:9" s="57" customFormat="1">
      <c r="A64" s="58"/>
      <c r="B64" s="58"/>
      <c r="C64" s="58"/>
      <c r="D64" s="58"/>
      <c r="E64" s="58"/>
      <c r="F64" s="58"/>
      <c r="G64" s="58"/>
      <c r="H64" s="58"/>
      <c r="I64" s="58"/>
    </row>
    <row r="65" spans="1:9" s="57" customFormat="1">
      <c r="A65" s="58"/>
      <c r="B65" s="58"/>
      <c r="C65" s="58"/>
      <c r="D65" s="58"/>
      <c r="E65" s="58"/>
      <c r="F65" s="58"/>
      <c r="G65" s="58"/>
      <c r="H65" s="58"/>
      <c r="I65" s="58"/>
    </row>
    <row r="66" spans="1:9" s="57" customFormat="1">
      <c r="A66" s="58"/>
      <c r="B66" s="58"/>
      <c r="C66" s="58"/>
      <c r="D66" s="58"/>
      <c r="E66" s="58"/>
      <c r="F66" s="58"/>
      <c r="G66" s="58"/>
      <c r="H66" s="58"/>
      <c r="I66" s="58"/>
    </row>
    <row r="67" spans="1:9" s="57" customFormat="1">
      <c r="A67" s="58"/>
      <c r="B67" s="58"/>
      <c r="C67" s="58"/>
      <c r="D67" s="58"/>
      <c r="E67" s="58"/>
      <c r="F67" s="58"/>
      <c r="G67" s="58"/>
      <c r="H67" s="58"/>
      <c r="I67" s="58"/>
    </row>
    <row r="68" spans="1:9" s="57" customFormat="1">
      <c r="A68" s="58"/>
      <c r="B68" s="58"/>
      <c r="C68" s="58"/>
      <c r="D68" s="58"/>
      <c r="E68" s="58"/>
      <c r="F68" s="58"/>
      <c r="G68" s="58"/>
      <c r="H68" s="58"/>
      <c r="I68" s="58"/>
    </row>
    <row r="69" spans="1:9" s="57" customFormat="1">
      <c r="A69" s="58"/>
      <c r="B69" s="58"/>
      <c r="C69" s="58"/>
      <c r="D69" s="58"/>
      <c r="E69" s="58"/>
      <c r="F69" s="58"/>
      <c r="G69" s="58"/>
      <c r="H69" s="58"/>
      <c r="I69" s="58"/>
    </row>
    <row r="70" spans="1:9" s="57" customFormat="1">
      <c r="A70" s="58"/>
      <c r="B70" s="58"/>
      <c r="C70" s="58"/>
      <c r="D70" s="58"/>
      <c r="E70" s="58"/>
      <c r="F70" s="58"/>
      <c r="G70" s="58"/>
      <c r="H70" s="58"/>
      <c r="I70" s="58"/>
    </row>
    <row r="71" spans="1:9" s="57" customFormat="1">
      <c r="A71" s="58"/>
      <c r="B71" s="58"/>
      <c r="C71" s="58"/>
      <c r="D71" s="58"/>
      <c r="E71" s="58"/>
      <c r="F71" s="58"/>
      <c r="G71" s="58"/>
      <c r="H71" s="58"/>
      <c r="I71" s="58"/>
    </row>
    <row r="72" spans="1:9" s="57" customFormat="1">
      <c r="A72" s="58"/>
      <c r="B72" s="58"/>
      <c r="C72" s="58"/>
      <c r="D72" s="58"/>
      <c r="E72" s="58"/>
      <c r="F72" s="58"/>
      <c r="G72" s="58"/>
      <c r="H72" s="58"/>
      <c r="I72" s="58"/>
    </row>
    <row r="73" spans="1:9" s="57" customFormat="1">
      <c r="A73" s="58"/>
      <c r="B73" s="58"/>
      <c r="C73" s="58"/>
      <c r="D73" s="58"/>
      <c r="E73" s="58"/>
      <c r="F73" s="58"/>
      <c r="G73" s="58"/>
      <c r="H73" s="58"/>
      <c r="I73" s="58"/>
    </row>
    <row r="74" spans="1:9" s="57" customFormat="1">
      <c r="A74" s="58"/>
      <c r="B74" s="58"/>
      <c r="C74" s="58"/>
      <c r="D74" s="58"/>
      <c r="E74" s="58"/>
      <c r="F74" s="58"/>
      <c r="G74" s="58"/>
      <c r="H74" s="58"/>
      <c r="I74" s="58"/>
    </row>
    <row r="75" spans="1:9" s="57" customFormat="1">
      <c r="A75" s="58"/>
      <c r="B75" s="58"/>
      <c r="C75" s="58"/>
      <c r="D75" s="58"/>
      <c r="E75" s="58"/>
      <c r="F75" s="58"/>
      <c r="G75" s="58"/>
      <c r="H75" s="58"/>
      <c r="I75" s="58"/>
    </row>
    <row r="76" spans="1:9" s="57" customFormat="1">
      <c r="A76" s="58"/>
      <c r="B76" s="58"/>
      <c r="C76" s="58"/>
      <c r="D76" s="58"/>
      <c r="E76" s="58"/>
      <c r="F76" s="58"/>
      <c r="G76" s="58"/>
      <c r="H76" s="58"/>
      <c r="I76" s="58"/>
    </row>
    <row r="77" spans="1:9" s="57" customFormat="1">
      <c r="A77" s="58"/>
      <c r="B77" s="58"/>
      <c r="C77" s="58"/>
      <c r="D77" s="58"/>
      <c r="E77" s="58"/>
      <c r="F77" s="58"/>
      <c r="G77" s="58"/>
      <c r="H77" s="58"/>
      <c r="I77" s="58"/>
    </row>
    <row r="78" spans="1:9" s="57" customFormat="1">
      <c r="A78" s="58"/>
      <c r="B78" s="58"/>
      <c r="C78" s="58"/>
      <c r="D78" s="58"/>
      <c r="E78" s="58"/>
      <c r="F78" s="58"/>
      <c r="G78" s="58"/>
      <c r="H78" s="58"/>
      <c r="I78" s="58"/>
    </row>
    <row r="79" spans="1:9" s="57" customFormat="1">
      <c r="A79" s="58"/>
      <c r="B79" s="58"/>
      <c r="C79" s="58"/>
      <c r="D79" s="58"/>
      <c r="E79" s="58"/>
      <c r="F79" s="58"/>
      <c r="G79" s="58"/>
      <c r="H79" s="58"/>
      <c r="I79" s="58"/>
    </row>
    <row r="80" spans="1:9" s="57" customFormat="1">
      <c r="A80" s="58"/>
      <c r="B80" s="58"/>
      <c r="C80" s="58"/>
      <c r="D80" s="58"/>
      <c r="E80" s="58"/>
      <c r="F80" s="58"/>
      <c r="G80" s="58"/>
      <c r="H80" s="58"/>
      <c r="I80" s="58"/>
    </row>
    <row r="81" spans="1:9" s="57" customFormat="1">
      <c r="A81" s="58"/>
      <c r="B81" s="58"/>
      <c r="C81" s="58"/>
      <c r="D81" s="58"/>
      <c r="E81" s="58"/>
      <c r="F81" s="58"/>
      <c r="G81" s="58"/>
      <c r="H81" s="58"/>
      <c r="I81" s="58"/>
    </row>
    <row r="82" spans="1:9" s="57" customFormat="1">
      <c r="A82" s="58"/>
      <c r="B82" s="58"/>
      <c r="C82" s="58"/>
      <c r="D82" s="58"/>
      <c r="E82" s="58"/>
      <c r="F82" s="58"/>
      <c r="G82" s="58"/>
      <c r="H82" s="58"/>
      <c r="I82" s="58"/>
    </row>
    <row r="83" spans="1:9" s="57" customFormat="1">
      <c r="A83" s="58"/>
      <c r="B83" s="58"/>
      <c r="C83" s="58"/>
      <c r="D83" s="58"/>
      <c r="E83" s="58"/>
      <c r="F83" s="58"/>
      <c r="G83" s="58"/>
      <c r="H83" s="58"/>
      <c r="I83" s="58"/>
    </row>
    <row r="84" spans="1:9" s="57" customFormat="1">
      <c r="A84" s="58"/>
      <c r="B84" s="58"/>
      <c r="C84" s="58"/>
      <c r="D84" s="58"/>
      <c r="E84" s="58"/>
      <c r="F84" s="58"/>
      <c r="G84" s="58"/>
      <c r="H84" s="58"/>
      <c r="I84" s="58"/>
    </row>
    <row r="85" spans="1:9" s="57" customFormat="1">
      <c r="A85" s="58"/>
      <c r="B85" s="58"/>
      <c r="C85" s="58"/>
      <c r="D85" s="58"/>
      <c r="E85" s="58"/>
      <c r="F85" s="58"/>
      <c r="G85" s="58"/>
      <c r="H85" s="58"/>
      <c r="I85" s="58"/>
    </row>
    <row r="86" spans="1:9" s="57" customFormat="1">
      <c r="A86" s="58"/>
      <c r="B86" s="58"/>
      <c r="C86" s="58"/>
      <c r="D86" s="58"/>
      <c r="E86" s="58"/>
      <c r="F86" s="58"/>
      <c r="G86" s="58"/>
      <c r="H86" s="58"/>
      <c r="I86" s="58"/>
    </row>
    <row r="87" spans="1:9" s="57" customFormat="1">
      <c r="A87" s="58"/>
      <c r="B87" s="58"/>
      <c r="C87" s="58"/>
      <c r="D87" s="58"/>
      <c r="E87" s="58"/>
      <c r="F87" s="58"/>
      <c r="G87" s="58"/>
      <c r="H87" s="58"/>
      <c r="I87" s="58"/>
    </row>
    <row r="88" spans="1:9" s="57" customFormat="1">
      <c r="A88" s="58"/>
      <c r="B88" s="58"/>
      <c r="C88" s="58"/>
      <c r="D88" s="58"/>
      <c r="E88" s="58"/>
      <c r="F88" s="58"/>
      <c r="G88" s="58"/>
      <c r="H88" s="58"/>
      <c r="I88" s="58"/>
    </row>
    <row r="89" spans="1:9" s="57" customFormat="1">
      <c r="A89" s="58"/>
      <c r="B89" s="58"/>
      <c r="C89" s="58"/>
      <c r="D89" s="58"/>
      <c r="E89" s="58"/>
      <c r="F89" s="58"/>
      <c r="G89" s="58"/>
      <c r="H89" s="58"/>
      <c r="I89" s="58"/>
    </row>
    <row r="90" spans="1:9" s="57" customFormat="1">
      <c r="A90" s="58"/>
      <c r="B90" s="58"/>
      <c r="C90" s="58"/>
      <c r="D90" s="58"/>
      <c r="E90" s="58"/>
      <c r="F90" s="58"/>
      <c r="G90" s="58"/>
      <c r="H90" s="58"/>
      <c r="I90" s="58"/>
    </row>
    <row r="91" spans="1:9" s="57" customFormat="1">
      <c r="A91" s="58"/>
      <c r="B91" s="58"/>
      <c r="C91" s="58"/>
      <c r="D91" s="58"/>
      <c r="E91" s="58"/>
      <c r="F91" s="58"/>
      <c r="G91" s="58"/>
      <c r="H91" s="58"/>
      <c r="I91" s="58"/>
    </row>
    <row r="92" spans="1:9" s="57" customFormat="1">
      <c r="A92" s="58"/>
      <c r="B92" s="58"/>
      <c r="C92" s="58"/>
      <c r="D92" s="58"/>
      <c r="E92" s="58"/>
      <c r="F92" s="58"/>
      <c r="G92" s="58"/>
      <c r="H92" s="58"/>
      <c r="I92" s="58"/>
    </row>
    <row r="93" spans="1:9" s="57" customFormat="1">
      <c r="A93" s="58"/>
      <c r="B93" s="58"/>
      <c r="C93" s="58"/>
      <c r="D93" s="58"/>
      <c r="E93" s="58"/>
      <c r="F93" s="58"/>
      <c r="G93" s="58"/>
      <c r="H93" s="58"/>
      <c r="I93" s="58"/>
    </row>
    <row r="94" spans="1:9" s="57" customFormat="1">
      <c r="A94" s="58"/>
      <c r="B94" s="58"/>
      <c r="C94" s="58"/>
      <c r="D94" s="58"/>
      <c r="E94" s="58"/>
      <c r="F94" s="58"/>
      <c r="G94" s="58"/>
      <c r="H94" s="58"/>
      <c r="I94" s="58"/>
    </row>
    <row r="95" spans="1:9" s="57" customFormat="1">
      <c r="A95" s="58"/>
      <c r="B95" s="58"/>
      <c r="C95" s="58"/>
      <c r="D95" s="58"/>
      <c r="E95" s="58"/>
      <c r="F95" s="58"/>
      <c r="G95" s="58"/>
      <c r="H95" s="58"/>
      <c r="I95" s="58"/>
    </row>
    <row r="96" spans="1:9" s="57" customFormat="1">
      <c r="A96" s="58"/>
      <c r="B96" s="58"/>
      <c r="C96" s="58"/>
      <c r="D96" s="58"/>
      <c r="E96" s="58"/>
      <c r="F96" s="58"/>
      <c r="G96" s="58"/>
      <c r="H96" s="58"/>
      <c r="I96" s="58"/>
    </row>
    <row r="97" spans="1:9" s="57" customFormat="1">
      <c r="A97" s="58"/>
      <c r="B97" s="58"/>
      <c r="C97" s="58"/>
      <c r="D97" s="58"/>
      <c r="E97" s="58"/>
      <c r="F97" s="58"/>
      <c r="G97" s="58"/>
      <c r="H97" s="58"/>
      <c r="I97" s="58"/>
    </row>
    <row r="98" spans="1:9" s="57" customFormat="1">
      <c r="A98" s="58"/>
      <c r="B98" s="58"/>
      <c r="C98" s="58"/>
      <c r="D98" s="58"/>
      <c r="E98" s="58"/>
      <c r="F98" s="58"/>
      <c r="G98" s="58"/>
      <c r="H98" s="58"/>
      <c r="I98" s="58"/>
    </row>
    <row r="99" spans="1:9" s="57" customFormat="1">
      <c r="A99" s="58"/>
      <c r="B99" s="58"/>
      <c r="C99" s="58"/>
      <c r="D99" s="58"/>
      <c r="E99" s="58"/>
      <c r="F99" s="58"/>
      <c r="G99" s="58"/>
      <c r="H99" s="58"/>
      <c r="I99" s="58"/>
    </row>
    <row r="100" spans="1:9" s="57" customFormat="1">
      <c r="A100" s="58"/>
      <c r="B100" s="58"/>
      <c r="C100" s="58"/>
      <c r="D100" s="58"/>
      <c r="E100" s="58"/>
      <c r="F100" s="58"/>
      <c r="G100" s="58"/>
      <c r="H100" s="58"/>
      <c r="I100" s="58"/>
    </row>
    <row r="101" spans="1:9" s="57" customFormat="1">
      <c r="A101" s="58"/>
      <c r="B101" s="58"/>
      <c r="C101" s="58"/>
      <c r="D101" s="58"/>
      <c r="E101" s="58"/>
      <c r="F101" s="58"/>
      <c r="G101" s="58"/>
      <c r="H101" s="58"/>
      <c r="I101" s="58"/>
    </row>
    <row r="102" spans="1:9" s="57" customFormat="1">
      <c r="A102" s="58"/>
      <c r="B102" s="58"/>
      <c r="C102" s="58"/>
      <c r="D102" s="58"/>
      <c r="E102" s="58"/>
      <c r="F102" s="58"/>
      <c r="G102" s="58"/>
      <c r="H102" s="58"/>
      <c r="I102" s="58"/>
    </row>
    <row r="103" spans="1:9" s="57" customFormat="1">
      <c r="A103" s="58"/>
      <c r="B103" s="58"/>
      <c r="C103" s="58"/>
      <c r="D103" s="58"/>
      <c r="E103" s="58"/>
      <c r="F103" s="58"/>
      <c r="G103" s="58"/>
      <c r="H103" s="58"/>
      <c r="I103" s="58"/>
    </row>
    <row r="104" spans="1:9" s="57" customFormat="1">
      <c r="A104" s="58"/>
      <c r="B104" s="58"/>
      <c r="C104" s="58"/>
      <c r="D104" s="58"/>
      <c r="E104" s="58"/>
      <c r="F104" s="58"/>
      <c r="G104" s="58"/>
      <c r="H104" s="58"/>
      <c r="I104" s="58"/>
    </row>
    <row r="105" spans="1:9" s="57" customFormat="1">
      <c r="A105" s="58"/>
      <c r="B105" s="58"/>
      <c r="C105" s="58"/>
      <c r="D105" s="58"/>
      <c r="E105" s="58"/>
      <c r="F105" s="58"/>
      <c r="G105" s="58"/>
      <c r="H105" s="58"/>
      <c r="I105" s="58"/>
    </row>
    <row r="106" spans="1:9" s="57" customFormat="1">
      <c r="A106" s="58"/>
      <c r="B106" s="58"/>
      <c r="C106" s="58"/>
      <c r="D106" s="58"/>
      <c r="E106" s="58"/>
      <c r="F106" s="58"/>
      <c r="G106" s="58"/>
      <c r="H106" s="58"/>
      <c r="I106" s="58"/>
    </row>
    <row r="107" spans="1:9" s="57" customFormat="1">
      <c r="A107" s="58"/>
      <c r="B107" s="58"/>
      <c r="C107" s="58"/>
      <c r="D107" s="58"/>
      <c r="E107" s="58"/>
      <c r="F107" s="58"/>
      <c r="G107" s="58"/>
      <c r="H107" s="58"/>
      <c r="I107" s="58"/>
    </row>
    <row r="108" spans="1:9" s="57" customFormat="1">
      <c r="A108" s="58"/>
      <c r="B108" s="58"/>
      <c r="C108" s="58"/>
      <c r="D108" s="58"/>
      <c r="E108" s="58"/>
      <c r="F108" s="58"/>
      <c r="G108" s="58"/>
      <c r="H108" s="58"/>
      <c r="I108" s="58"/>
    </row>
    <row r="109" spans="1:9" s="57" customFormat="1">
      <c r="A109" s="58"/>
      <c r="B109" s="58"/>
      <c r="C109" s="58"/>
      <c r="D109" s="58"/>
      <c r="E109" s="58"/>
      <c r="F109" s="58"/>
      <c r="G109" s="58"/>
      <c r="H109" s="58"/>
      <c r="I109" s="58"/>
    </row>
    <row r="110" spans="1:9" s="57" customFormat="1">
      <c r="A110" s="58"/>
      <c r="B110" s="58"/>
      <c r="C110" s="58"/>
      <c r="D110" s="58"/>
      <c r="E110" s="58"/>
      <c r="F110" s="58"/>
      <c r="G110" s="58"/>
      <c r="H110" s="58"/>
      <c r="I110" s="58"/>
    </row>
    <row r="111" spans="1:9" s="57" customFormat="1">
      <c r="A111" s="58"/>
      <c r="B111" s="58"/>
      <c r="C111" s="58"/>
      <c r="D111" s="58"/>
      <c r="E111" s="58"/>
      <c r="F111" s="58"/>
      <c r="G111" s="58"/>
      <c r="H111" s="58"/>
      <c r="I111" s="58"/>
    </row>
    <row r="112" spans="1:9" s="57" customFormat="1">
      <c r="A112" s="58"/>
      <c r="B112" s="58"/>
      <c r="C112" s="58"/>
      <c r="D112" s="58"/>
      <c r="E112" s="58"/>
      <c r="F112" s="58"/>
      <c r="G112" s="58"/>
      <c r="H112" s="58"/>
      <c r="I112" s="58"/>
    </row>
    <row r="113" spans="1:9" s="57" customFormat="1">
      <c r="A113" s="58"/>
      <c r="B113" s="58"/>
      <c r="C113" s="58"/>
      <c r="D113" s="58"/>
      <c r="E113" s="58"/>
      <c r="F113" s="58"/>
      <c r="G113" s="58"/>
      <c r="H113" s="58"/>
      <c r="I113" s="58"/>
    </row>
    <row r="114" spans="1:9" s="57" customFormat="1">
      <c r="A114" s="58"/>
      <c r="B114" s="58"/>
      <c r="C114" s="58"/>
      <c r="D114" s="58"/>
      <c r="E114" s="58"/>
      <c r="F114" s="58"/>
      <c r="G114" s="58"/>
      <c r="H114" s="58"/>
      <c r="I114" s="58"/>
    </row>
    <row r="115" spans="1:9" s="57" customFormat="1">
      <c r="A115" s="58"/>
      <c r="B115" s="58"/>
      <c r="C115" s="58"/>
      <c r="D115" s="58"/>
      <c r="E115" s="58"/>
      <c r="F115" s="58"/>
      <c r="G115" s="58"/>
      <c r="H115" s="58"/>
      <c r="I115" s="58"/>
    </row>
    <row r="116" spans="1:9" s="57" customFormat="1">
      <c r="A116" s="58"/>
      <c r="B116" s="58"/>
      <c r="C116" s="58"/>
      <c r="D116" s="58"/>
      <c r="E116" s="58"/>
      <c r="F116" s="58"/>
      <c r="G116" s="58"/>
      <c r="H116" s="58"/>
      <c r="I116" s="58"/>
    </row>
    <row r="117" spans="1:9" s="57" customFormat="1">
      <c r="A117" s="58"/>
      <c r="B117" s="58"/>
      <c r="C117" s="58"/>
      <c r="D117" s="58"/>
      <c r="E117" s="58"/>
      <c r="F117" s="58"/>
      <c r="G117" s="58"/>
      <c r="H117" s="58"/>
      <c r="I117" s="58"/>
    </row>
    <row r="118" spans="1:9" s="57" customFormat="1">
      <c r="A118" s="58"/>
      <c r="B118" s="58"/>
      <c r="C118" s="58"/>
      <c r="D118" s="58"/>
      <c r="E118" s="58"/>
      <c r="F118" s="58"/>
      <c r="G118" s="58"/>
      <c r="H118" s="58"/>
      <c r="I118" s="58"/>
    </row>
    <row r="119" spans="1:9" s="57" customFormat="1">
      <c r="A119" s="58"/>
      <c r="B119" s="58"/>
      <c r="C119" s="58"/>
      <c r="D119" s="58"/>
      <c r="E119" s="58"/>
      <c r="F119" s="58"/>
      <c r="G119" s="58"/>
      <c r="H119" s="58"/>
      <c r="I119" s="58"/>
    </row>
    <row r="120" spans="1:9" s="57" customFormat="1">
      <c r="A120" s="58"/>
      <c r="B120" s="58"/>
      <c r="C120" s="58"/>
      <c r="D120" s="58"/>
      <c r="E120" s="58"/>
      <c r="F120" s="58"/>
      <c r="G120" s="58"/>
      <c r="H120" s="58"/>
      <c r="I120" s="58"/>
    </row>
    <row r="121" spans="1:9" s="57" customFormat="1">
      <c r="A121" s="58"/>
      <c r="B121" s="58"/>
      <c r="C121" s="58"/>
      <c r="D121" s="58"/>
      <c r="E121" s="58"/>
      <c r="F121" s="58"/>
      <c r="G121" s="58"/>
      <c r="H121" s="58"/>
      <c r="I121" s="58"/>
    </row>
    <row r="122" spans="1:9" s="57" customFormat="1">
      <c r="A122" s="58"/>
      <c r="B122" s="58"/>
      <c r="C122" s="58"/>
      <c r="D122" s="58"/>
      <c r="E122" s="58"/>
      <c r="F122" s="58"/>
      <c r="G122" s="58"/>
      <c r="H122" s="58"/>
      <c r="I122" s="58"/>
    </row>
    <row r="123" spans="1:9" s="57" customFormat="1">
      <c r="A123" s="58"/>
      <c r="B123" s="58"/>
      <c r="C123" s="58"/>
      <c r="D123" s="58"/>
      <c r="E123" s="58"/>
      <c r="F123" s="58"/>
      <c r="G123" s="58"/>
      <c r="H123" s="58"/>
      <c r="I123" s="58"/>
    </row>
    <row r="124" spans="1:9" s="57" customFormat="1">
      <c r="A124" s="58"/>
      <c r="B124" s="58"/>
      <c r="C124" s="58"/>
      <c r="D124" s="58"/>
      <c r="E124" s="58"/>
      <c r="F124" s="58"/>
      <c r="G124" s="58"/>
      <c r="H124" s="58"/>
      <c r="I124" s="58"/>
    </row>
    <row r="125" spans="1:9" s="57" customFormat="1">
      <c r="A125" s="58"/>
      <c r="B125" s="58"/>
      <c r="C125" s="58"/>
      <c r="D125" s="58"/>
      <c r="E125" s="58"/>
      <c r="F125" s="58"/>
      <c r="G125" s="58"/>
      <c r="H125" s="58"/>
      <c r="I125" s="58"/>
    </row>
    <row r="126" spans="1:9" s="57" customFormat="1">
      <c r="A126" s="58"/>
      <c r="B126" s="58"/>
      <c r="C126" s="58"/>
      <c r="D126" s="58"/>
      <c r="E126" s="58"/>
      <c r="F126" s="58"/>
      <c r="G126" s="58"/>
      <c r="H126" s="58"/>
      <c r="I126" s="58"/>
    </row>
    <row r="127" spans="1:9" s="57" customFormat="1">
      <c r="A127" s="58"/>
      <c r="B127" s="58"/>
      <c r="C127" s="58"/>
      <c r="D127" s="58"/>
      <c r="E127" s="58"/>
      <c r="F127" s="58"/>
      <c r="G127" s="58"/>
      <c r="H127" s="58"/>
      <c r="I127" s="58"/>
    </row>
    <row r="128" spans="1:9" s="57" customFormat="1">
      <c r="A128" s="58"/>
      <c r="B128" s="58"/>
      <c r="C128" s="58"/>
      <c r="D128" s="58"/>
      <c r="E128" s="58"/>
      <c r="F128" s="58"/>
      <c r="G128" s="58"/>
      <c r="H128" s="58"/>
      <c r="I128" s="58"/>
    </row>
    <row r="129" spans="1:9" s="57" customFormat="1">
      <c r="A129" s="58"/>
      <c r="B129" s="58"/>
      <c r="C129" s="58"/>
      <c r="D129" s="58"/>
      <c r="E129" s="58"/>
      <c r="F129" s="58"/>
      <c r="G129" s="58"/>
      <c r="H129" s="58"/>
      <c r="I129" s="58"/>
    </row>
    <row r="130" spans="1:9" s="57" customFormat="1">
      <c r="A130" s="58"/>
      <c r="B130" s="58"/>
      <c r="C130" s="58"/>
      <c r="D130" s="58"/>
      <c r="E130" s="58"/>
      <c r="F130" s="58"/>
      <c r="G130" s="58"/>
      <c r="H130" s="58"/>
      <c r="I130" s="58"/>
    </row>
    <row r="131" spans="1:9" s="57" customFormat="1">
      <c r="A131" s="58"/>
      <c r="B131" s="58"/>
      <c r="C131" s="58"/>
      <c r="D131" s="58"/>
      <c r="E131" s="58"/>
      <c r="F131" s="58"/>
      <c r="G131" s="58"/>
      <c r="H131" s="58"/>
      <c r="I131" s="58"/>
    </row>
    <row r="132" spans="1:9" s="57" customFormat="1">
      <c r="A132" s="58"/>
      <c r="B132" s="58"/>
      <c r="C132" s="58"/>
      <c r="D132" s="58"/>
      <c r="E132" s="58"/>
      <c r="F132" s="58"/>
      <c r="G132" s="58"/>
      <c r="H132" s="58"/>
      <c r="I132" s="58"/>
    </row>
    <row r="133" spans="1:9" s="57" customFormat="1">
      <c r="A133" s="58"/>
      <c r="B133" s="58"/>
      <c r="C133" s="58"/>
      <c r="D133" s="58"/>
      <c r="E133" s="58"/>
      <c r="F133" s="58"/>
      <c r="G133" s="58"/>
      <c r="H133" s="58"/>
      <c r="I133" s="58"/>
    </row>
    <row r="134" spans="1:9" s="57" customFormat="1">
      <c r="A134" s="58"/>
      <c r="B134" s="58"/>
      <c r="C134" s="58"/>
      <c r="D134" s="58"/>
      <c r="E134" s="58"/>
      <c r="F134" s="58"/>
      <c r="G134" s="58"/>
      <c r="H134" s="58"/>
      <c r="I134" s="58"/>
    </row>
    <row r="135" spans="1:9" s="57" customFormat="1">
      <c r="A135" s="58"/>
      <c r="B135" s="58"/>
      <c r="C135" s="58"/>
      <c r="D135" s="58"/>
      <c r="E135" s="58"/>
      <c r="F135" s="58"/>
      <c r="G135" s="58"/>
      <c r="H135" s="58"/>
      <c r="I135" s="58"/>
    </row>
    <row r="136" spans="1:9" s="57" customFormat="1">
      <c r="A136" s="58"/>
      <c r="B136" s="58"/>
      <c r="C136" s="58"/>
      <c r="D136" s="58"/>
      <c r="E136" s="58"/>
      <c r="F136" s="58"/>
      <c r="G136" s="58"/>
      <c r="H136" s="58"/>
      <c r="I136" s="58"/>
    </row>
    <row r="137" spans="1:9" s="57" customFormat="1">
      <c r="A137" s="58"/>
      <c r="B137" s="58"/>
      <c r="C137" s="58"/>
      <c r="D137" s="58"/>
      <c r="E137" s="58"/>
      <c r="F137" s="58"/>
      <c r="G137" s="58"/>
      <c r="H137" s="58"/>
      <c r="I137" s="58"/>
    </row>
    <row r="138" spans="1:9" s="57" customFormat="1">
      <c r="A138" s="58"/>
      <c r="B138" s="58"/>
      <c r="C138" s="58"/>
      <c r="D138" s="58"/>
      <c r="E138" s="58"/>
      <c r="F138" s="58"/>
      <c r="G138" s="58"/>
      <c r="H138" s="58"/>
      <c r="I138" s="58"/>
    </row>
    <row r="139" spans="1:9" s="57" customFormat="1">
      <c r="A139" s="58"/>
      <c r="B139" s="58"/>
      <c r="C139" s="58"/>
      <c r="D139" s="58"/>
      <c r="E139" s="58"/>
      <c r="F139" s="58"/>
      <c r="G139" s="58"/>
      <c r="H139" s="58"/>
      <c r="I139" s="58"/>
    </row>
    <row r="140" spans="1:9" s="57" customFormat="1">
      <c r="A140" s="58"/>
      <c r="B140" s="58"/>
      <c r="C140" s="58"/>
      <c r="D140" s="58"/>
      <c r="E140" s="58"/>
      <c r="F140" s="58"/>
      <c r="G140" s="58"/>
      <c r="H140" s="58"/>
      <c r="I140" s="58"/>
    </row>
    <row r="141" spans="1:9" s="57" customFormat="1">
      <c r="A141" s="58"/>
      <c r="B141" s="58"/>
      <c r="C141" s="58"/>
      <c r="D141" s="58"/>
      <c r="E141" s="58"/>
      <c r="F141" s="58"/>
      <c r="G141" s="58"/>
      <c r="H141" s="58"/>
      <c r="I141" s="58"/>
    </row>
    <row r="142" spans="1:9" s="57" customFormat="1">
      <c r="A142" s="58"/>
      <c r="B142" s="58"/>
      <c r="C142" s="58"/>
      <c r="D142" s="58"/>
      <c r="E142" s="58"/>
      <c r="F142" s="58"/>
      <c r="G142" s="58"/>
      <c r="H142" s="58"/>
      <c r="I142" s="58"/>
    </row>
    <row r="143" spans="1:9" s="57" customFormat="1">
      <c r="A143" s="58"/>
      <c r="B143" s="58"/>
      <c r="C143" s="58"/>
      <c r="D143" s="58"/>
      <c r="E143" s="58"/>
      <c r="F143" s="58"/>
      <c r="G143" s="58"/>
      <c r="H143" s="58"/>
      <c r="I143" s="58"/>
    </row>
    <row r="144" spans="1:9" s="57" customFormat="1">
      <c r="A144" s="58"/>
      <c r="B144" s="58"/>
      <c r="C144" s="58"/>
      <c r="D144" s="58"/>
      <c r="E144" s="58"/>
      <c r="F144" s="58"/>
      <c r="G144" s="58"/>
      <c r="H144" s="58"/>
      <c r="I144" s="58"/>
    </row>
    <row r="145" spans="1:9" s="57" customFormat="1">
      <c r="A145" s="58"/>
      <c r="B145" s="58"/>
      <c r="C145" s="58"/>
      <c r="D145" s="58"/>
      <c r="E145" s="58"/>
      <c r="F145" s="58"/>
      <c r="G145" s="58"/>
      <c r="H145" s="58"/>
      <c r="I145" s="58"/>
    </row>
    <row r="146" spans="1:9" s="57" customFormat="1">
      <c r="A146" s="58"/>
      <c r="B146" s="58"/>
      <c r="C146" s="58"/>
      <c r="D146" s="58"/>
      <c r="E146" s="58"/>
      <c r="F146" s="58"/>
      <c r="G146" s="58"/>
      <c r="H146" s="58"/>
      <c r="I146" s="58"/>
    </row>
    <row r="147" spans="1:9" s="57" customFormat="1">
      <c r="A147" s="58"/>
      <c r="B147" s="58"/>
      <c r="C147" s="58"/>
      <c r="D147" s="58"/>
      <c r="E147" s="58"/>
      <c r="F147" s="58"/>
      <c r="G147" s="58"/>
      <c r="H147" s="58"/>
      <c r="I147" s="58"/>
    </row>
    <row r="148" spans="1:9" s="57" customFormat="1">
      <c r="A148" s="58"/>
      <c r="B148" s="58"/>
      <c r="C148" s="58"/>
      <c r="D148" s="58"/>
      <c r="E148" s="58"/>
      <c r="F148" s="58"/>
      <c r="G148" s="58"/>
      <c r="H148" s="58"/>
      <c r="I148" s="58"/>
    </row>
    <row r="149" spans="1:9" s="57" customFormat="1">
      <c r="A149" s="58"/>
      <c r="B149" s="58"/>
      <c r="C149" s="58"/>
      <c r="D149" s="58"/>
      <c r="E149" s="58"/>
      <c r="F149" s="58"/>
      <c r="G149" s="58"/>
      <c r="H149" s="58"/>
      <c r="I149" s="58"/>
    </row>
    <row r="150" spans="1:9" s="57" customFormat="1">
      <c r="A150" s="58"/>
      <c r="B150" s="58"/>
      <c r="C150" s="58"/>
      <c r="D150" s="58"/>
      <c r="E150" s="58"/>
      <c r="F150" s="58"/>
      <c r="G150" s="58"/>
      <c r="H150" s="58"/>
      <c r="I150" s="58"/>
    </row>
    <row r="151" spans="1:9" s="57" customFormat="1">
      <c r="A151" s="58"/>
      <c r="B151" s="58"/>
      <c r="C151" s="58"/>
      <c r="D151" s="58"/>
      <c r="E151" s="58"/>
      <c r="F151" s="58"/>
      <c r="G151" s="58"/>
      <c r="H151" s="58"/>
      <c r="I151" s="58"/>
    </row>
    <row r="152" spans="1:9" s="57" customFormat="1">
      <c r="A152" s="58"/>
      <c r="B152" s="58"/>
      <c r="C152" s="58"/>
      <c r="D152" s="58"/>
      <c r="E152" s="58"/>
      <c r="F152" s="58"/>
      <c r="G152" s="58"/>
      <c r="H152" s="58"/>
      <c r="I152" s="58"/>
    </row>
    <row r="153" spans="1:9" s="57" customFormat="1">
      <c r="A153" s="58"/>
      <c r="B153" s="58"/>
      <c r="C153" s="58"/>
      <c r="D153" s="58"/>
      <c r="E153" s="58"/>
      <c r="F153" s="58"/>
      <c r="G153" s="58"/>
      <c r="H153" s="58"/>
      <c r="I153" s="58"/>
    </row>
    <row r="154" spans="1:9" s="57" customFormat="1">
      <c r="A154" s="58"/>
      <c r="B154" s="58"/>
      <c r="C154" s="58"/>
      <c r="D154" s="58"/>
      <c r="E154" s="58"/>
      <c r="F154" s="58"/>
      <c r="G154" s="58"/>
      <c r="H154" s="58"/>
      <c r="I154" s="58"/>
    </row>
    <row r="155" spans="1:9" s="57" customFormat="1">
      <c r="A155" s="58"/>
      <c r="B155" s="58"/>
      <c r="C155" s="58"/>
      <c r="D155" s="58"/>
      <c r="E155" s="58"/>
      <c r="F155" s="58"/>
      <c r="G155" s="58"/>
      <c r="H155" s="58"/>
      <c r="I155" s="58"/>
    </row>
    <row r="156" spans="1:9" s="57" customFormat="1">
      <c r="A156" s="58"/>
      <c r="B156" s="58"/>
      <c r="C156" s="58"/>
      <c r="D156" s="58"/>
      <c r="E156" s="58"/>
      <c r="F156" s="58"/>
      <c r="G156" s="58"/>
      <c r="H156" s="58"/>
      <c r="I156" s="58"/>
    </row>
    <row r="157" spans="1:9" s="57" customFormat="1">
      <c r="A157" s="58"/>
      <c r="B157" s="58"/>
      <c r="C157" s="58"/>
      <c r="D157" s="58"/>
      <c r="E157" s="58"/>
      <c r="F157" s="58"/>
      <c r="G157" s="58"/>
      <c r="H157" s="58"/>
      <c r="I157" s="58"/>
    </row>
    <row r="158" spans="1:9" s="57" customFormat="1">
      <c r="A158" s="58"/>
      <c r="B158" s="58"/>
      <c r="C158" s="58"/>
      <c r="D158" s="58"/>
      <c r="E158" s="58"/>
      <c r="F158" s="58"/>
      <c r="G158" s="58"/>
      <c r="H158" s="58"/>
      <c r="I158" s="58"/>
    </row>
    <row r="159" spans="1:9" s="57" customFormat="1">
      <c r="A159" s="58"/>
      <c r="B159" s="58"/>
      <c r="C159" s="58"/>
      <c r="D159" s="58"/>
      <c r="E159" s="58"/>
      <c r="F159" s="58"/>
      <c r="G159" s="58"/>
      <c r="H159" s="58"/>
      <c r="I159" s="58"/>
    </row>
    <row r="160" spans="1:9" s="57" customFormat="1">
      <c r="A160" s="58"/>
      <c r="B160" s="58"/>
      <c r="C160" s="58"/>
      <c r="D160" s="58"/>
      <c r="E160" s="58"/>
      <c r="F160" s="58"/>
      <c r="G160" s="58"/>
      <c r="H160" s="58"/>
      <c r="I160" s="58"/>
    </row>
    <row r="161" spans="1:9" s="57" customFormat="1">
      <c r="A161" s="58"/>
      <c r="B161" s="58"/>
      <c r="C161" s="58"/>
      <c r="D161" s="58"/>
      <c r="E161" s="58"/>
      <c r="F161" s="58"/>
      <c r="G161" s="58"/>
      <c r="H161" s="58"/>
      <c r="I161" s="58"/>
    </row>
    <row r="162" spans="1:9" s="57" customFormat="1">
      <c r="A162" s="58"/>
      <c r="B162" s="58"/>
      <c r="C162" s="58"/>
      <c r="D162" s="58"/>
      <c r="E162" s="58"/>
      <c r="F162" s="58"/>
      <c r="G162" s="58"/>
      <c r="H162" s="58"/>
      <c r="I162" s="58"/>
    </row>
    <row r="163" spans="1:9" s="57" customFormat="1">
      <c r="A163" s="58"/>
      <c r="B163" s="58"/>
      <c r="C163" s="58"/>
      <c r="D163" s="58"/>
      <c r="E163" s="58"/>
      <c r="F163" s="58"/>
      <c r="G163" s="58"/>
      <c r="H163" s="58"/>
      <c r="I163" s="58"/>
    </row>
    <row r="164" spans="1:9" s="57" customFormat="1">
      <c r="A164" s="58"/>
      <c r="B164" s="58"/>
      <c r="C164" s="58"/>
      <c r="D164" s="58"/>
      <c r="E164" s="58"/>
      <c r="F164" s="58"/>
      <c r="G164" s="58"/>
      <c r="H164" s="58"/>
      <c r="I164" s="58"/>
    </row>
    <row r="165" spans="1:9" s="57" customFormat="1">
      <c r="A165" s="58"/>
      <c r="B165" s="58"/>
      <c r="C165" s="58"/>
      <c r="D165" s="58"/>
      <c r="E165" s="58"/>
      <c r="F165" s="58"/>
      <c r="G165" s="58"/>
      <c r="H165" s="58"/>
      <c r="I165" s="58"/>
    </row>
    <row r="166" spans="1:9" s="57" customFormat="1">
      <c r="A166" s="58"/>
      <c r="B166" s="58"/>
      <c r="C166" s="58"/>
      <c r="D166" s="58"/>
      <c r="E166" s="58"/>
      <c r="F166" s="58"/>
      <c r="G166" s="58"/>
      <c r="H166" s="58"/>
      <c r="I166" s="58"/>
    </row>
    <row r="167" spans="1:9" s="57" customFormat="1">
      <c r="A167" s="58"/>
      <c r="B167" s="58"/>
      <c r="C167" s="58"/>
      <c r="D167" s="58"/>
      <c r="E167" s="58"/>
      <c r="F167" s="58"/>
      <c r="G167" s="58"/>
      <c r="H167" s="58"/>
      <c r="I167" s="58"/>
    </row>
    <row r="168" spans="1:9" s="57" customFormat="1">
      <c r="A168" s="58"/>
      <c r="B168" s="58"/>
      <c r="C168" s="58"/>
      <c r="D168" s="58"/>
      <c r="E168" s="58"/>
      <c r="F168" s="58"/>
      <c r="G168" s="58"/>
      <c r="H168" s="58"/>
      <c r="I168" s="58"/>
    </row>
    <row r="169" spans="1:9" s="57" customFormat="1">
      <c r="A169" s="58"/>
      <c r="B169" s="58"/>
      <c r="C169" s="58"/>
      <c r="D169" s="58"/>
      <c r="E169" s="58"/>
      <c r="F169" s="58"/>
      <c r="G169" s="58"/>
      <c r="H169" s="58"/>
      <c r="I169" s="58"/>
    </row>
    <row r="170" spans="1:9" s="57" customFormat="1">
      <c r="A170" s="58"/>
      <c r="B170" s="58"/>
      <c r="C170" s="58"/>
      <c r="D170" s="58"/>
      <c r="E170" s="58"/>
      <c r="F170" s="58"/>
      <c r="G170" s="58"/>
      <c r="H170" s="58"/>
      <c r="I170" s="58"/>
    </row>
    <row r="171" spans="1:9" s="57" customFormat="1">
      <c r="A171" s="58"/>
      <c r="B171" s="58"/>
      <c r="C171" s="58"/>
      <c r="D171" s="58"/>
      <c r="E171" s="58"/>
      <c r="F171" s="58"/>
      <c r="G171" s="58"/>
      <c r="H171" s="58"/>
      <c r="I171" s="58"/>
    </row>
    <row r="172" spans="1:9" s="57" customFormat="1">
      <c r="A172" s="58"/>
      <c r="B172" s="58"/>
      <c r="C172" s="58"/>
      <c r="D172" s="58"/>
      <c r="E172" s="58"/>
      <c r="F172" s="58"/>
      <c r="G172" s="58"/>
      <c r="H172" s="58"/>
      <c r="I172" s="58"/>
    </row>
    <row r="173" spans="1:9" s="57" customFormat="1">
      <c r="A173" s="58"/>
      <c r="B173" s="58"/>
      <c r="C173" s="58"/>
      <c r="D173" s="58"/>
      <c r="E173" s="58"/>
      <c r="F173" s="58"/>
      <c r="G173" s="58"/>
      <c r="H173" s="58"/>
      <c r="I173" s="58"/>
    </row>
    <row r="174" spans="1:9" s="57" customFormat="1">
      <c r="A174" s="58"/>
      <c r="B174" s="58"/>
      <c r="C174" s="58"/>
      <c r="D174" s="58"/>
      <c r="E174" s="58"/>
      <c r="F174" s="58"/>
      <c r="G174" s="58"/>
      <c r="H174" s="58"/>
      <c r="I174" s="58"/>
    </row>
    <row r="175" spans="1:9" s="57" customFormat="1">
      <c r="A175" s="58"/>
      <c r="B175" s="58"/>
      <c r="C175" s="58"/>
      <c r="D175" s="58"/>
      <c r="E175" s="58"/>
      <c r="F175" s="58"/>
      <c r="G175" s="58"/>
      <c r="H175" s="58"/>
      <c r="I175" s="58"/>
    </row>
    <row r="176" spans="1:9" s="57" customFormat="1">
      <c r="A176" s="58"/>
      <c r="B176" s="58"/>
      <c r="C176" s="58"/>
      <c r="D176" s="58"/>
      <c r="E176" s="58"/>
      <c r="F176" s="58"/>
      <c r="G176" s="58"/>
      <c r="H176" s="58"/>
      <c r="I176" s="58"/>
    </row>
    <row r="177" spans="1:9" s="57" customFormat="1">
      <c r="A177" s="58"/>
      <c r="B177" s="58"/>
      <c r="C177" s="58"/>
      <c r="D177" s="58"/>
      <c r="E177" s="58"/>
      <c r="F177" s="58"/>
      <c r="G177" s="58"/>
      <c r="H177" s="58"/>
      <c r="I177" s="58"/>
    </row>
    <row r="178" spans="1:9" s="57" customFormat="1">
      <c r="A178" s="58"/>
      <c r="B178" s="58"/>
      <c r="C178" s="58"/>
      <c r="D178" s="58"/>
      <c r="E178" s="58"/>
      <c r="F178" s="58"/>
      <c r="G178" s="58"/>
      <c r="H178" s="58"/>
      <c r="I178" s="58"/>
    </row>
    <row r="179" spans="1:9" s="57" customFormat="1">
      <c r="A179" s="58"/>
      <c r="B179" s="58"/>
      <c r="C179" s="58"/>
      <c r="D179" s="58"/>
      <c r="E179" s="58"/>
      <c r="F179" s="58"/>
      <c r="G179" s="58"/>
      <c r="H179" s="58"/>
      <c r="I179" s="58"/>
    </row>
    <row r="180" spans="1:9" s="57" customFormat="1">
      <c r="A180" s="58"/>
      <c r="B180" s="58"/>
      <c r="C180" s="58"/>
      <c r="D180" s="58"/>
      <c r="E180" s="58"/>
      <c r="F180" s="58"/>
      <c r="G180" s="58"/>
      <c r="H180" s="58"/>
      <c r="I180" s="58"/>
    </row>
    <row r="181" spans="1:9" s="57" customFormat="1">
      <c r="A181" s="58"/>
      <c r="B181" s="58"/>
      <c r="C181" s="58"/>
      <c r="D181" s="58"/>
      <c r="E181" s="58"/>
      <c r="F181" s="58"/>
      <c r="G181" s="58"/>
      <c r="H181" s="58"/>
      <c r="I181" s="58"/>
    </row>
    <row r="182" spans="1:9" s="57" customFormat="1">
      <c r="A182" s="58"/>
      <c r="B182" s="58"/>
      <c r="C182" s="58"/>
      <c r="D182" s="58"/>
      <c r="E182" s="58"/>
      <c r="F182" s="58"/>
      <c r="G182" s="58"/>
      <c r="H182" s="58"/>
      <c r="I182" s="58"/>
    </row>
    <row r="183" spans="1:9" s="57" customFormat="1">
      <c r="A183" s="58"/>
      <c r="B183" s="58"/>
      <c r="C183" s="58"/>
      <c r="D183" s="58"/>
      <c r="E183" s="58"/>
      <c r="F183" s="58"/>
      <c r="G183" s="58"/>
      <c r="H183" s="58"/>
      <c r="I183" s="58"/>
    </row>
    <row r="184" spans="1:9" s="57" customFormat="1">
      <c r="A184" s="58"/>
      <c r="B184" s="58"/>
      <c r="C184" s="58"/>
      <c r="D184" s="58"/>
      <c r="E184" s="58"/>
      <c r="F184" s="58"/>
      <c r="G184" s="58"/>
      <c r="H184" s="58"/>
      <c r="I184" s="58"/>
    </row>
    <row r="185" spans="1:9" s="57" customFormat="1">
      <c r="A185" s="58"/>
      <c r="B185" s="58"/>
      <c r="C185" s="58"/>
      <c r="D185" s="58"/>
      <c r="E185" s="58"/>
      <c r="F185" s="58"/>
      <c r="G185" s="58"/>
      <c r="H185" s="58"/>
      <c r="I185" s="58"/>
    </row>
    <row r="186" spans="1:9" s="57" customFormat="1">
      <c r="A186" s="58"/>
      <c r="B186" s="58"/>
      <c r="C186" s="58"/>
      <c r="D186" s="58"/>
      <c r="E186" s="58"/>
      <c r="F186" s="58"/>
      <c r="G186" s="58"/>
      <c r="H186" s="58"/>
      <c r="I186" s="58"/>
    </row>
    <row r="187" spans="1:9" s="57" customFormat="1">
      <c r="A187" s="58"/>
      <c r="B187" s="58"/>
      <c r="C187" s="58"/>
      <c r="D187" s="58"/>
      <c r="E187" s="58"/>
      <c r="F187" s="58"/>
      <c r="G187" s="58"/>
      <c r="H187" s="58"/>
      <c r="I187" s="58"/>
    </row>
    <row r="188" spans="1:9" s="57" customFormat="1">
      <c r="A188" s="58"/>
      <c r="B188" s="58"/>
      <c r="C188" s="58"/>
      <c r="D188" s="58"/>
      <c r="E188" s="58"/>
      <c r="F188" s="58"/>
      <c r="G188" s="58"/>
      <c r="H188" s="58"/>
      <c r="I188" s="58"/>
    </row>
    <row r="189" spans="1:9" s="57" customFormat="1">
      <c r="A189" s="58"/>
      <c r="B189" s="58"/>
      <c r="C189" s="58"/>
      <c r="D189" s="58"/>
      <c r="E189" s="58"/>
      <c r="F189" s="58"/>
      <c r="G189" s="58"/>
      <c r="H189" s="58"/>
      <c r="I189" s="58"/>
    </row>
    <row r="190" spans="1:9" s="57" customFormat="1">
      <c r="A190" s="58"/>
      <c r="B190" s="58"/>
      <c r="C190" s="58"/>
      <c r="D190" s="58"/>
      <c r="E190" s="58"/>
      <c r="F190" s="58"/>
      <c r="G190" s="58"/>
      <c r="H190" s="58"/>
      <c r="I190" s="58"/>
    </row>
    <row r="191" spans="1:9" s="57" customFormat="1">
      <c r="A191" s="58"/>
      <c r="B191" s="58"/>
      <c r="C191" s="58"/>
      <c r="D191" s="58"/>
      <c r="E191" s="58"/>
      <c r="F191" s="58"/>
      <c r="G191" s="58"/>
      <c r="H191" s="58"/>
      <c r="I191" s="58"/>
    </row>
    <row r="192" spans="1:9" s="57" customFormat="1">
      <c r="A192" s="58"/>
      <c r="B192" s="58"/>
      <c r="C192" s="58"/>
      <c r="D192" s="58"/>
      <c r="E192" s="58"/>
      <c r="F192" s="58"/>
      <c r="G192" s="58"/>
      <c r="H192" s="58"/>
      <c r="I192" s="58"/>
    </row>
    <row r="193" spans="1:9" s="57" customFormat="1">
      <c r="A193" s="58"/>
      <c r="B193" s="58"/>
      <c r="C193" s="58"/>
      <c r="D193" s="58"/>
      <c r="E193" s="58"/>
      <c r="F193" s="58"/>
      <c r="G193" s="58"/>
      <c r="H193" s="58"/>
      <c r="I193" s="58"/>
    </row>
    <row r="194" spans="1:9" s="57" customFormat="1">
      <c r="A194" s="58"/>
      <c r="B194" s="58"/>
      <c r="C194" s="58"/>
      <c r="D194" s="58"/>
      <c r="E194" s="58"/>
      <c r="F194" s="58"/>
      <c r="G194" s="58"/>
      <c r="H194" s="58"/>
      <c r="I194" s="58"/>
    </row>
    <row r="195" spans="1:9" s="57" customFormat="1">
      <c r="A195" s="58"/>
      <c r="B195" s="58"/>
      <c r="C195" s="58"/>
      <c r="D195" s="58"/>
      <c r="E195" s="58"/>
      <c r="F195" s="58"/>
      <c r="G195" s="58"/>
      <c r="H195" s="58"/>
      <c r="I195" s="58"/>
    </row>
    <row r="196" spans="1:9" s="57" customFormat="1">
      <c r="A196" s="58"/>
      <c r="B196" s="58"/>
      <c r="C196" s="58"/>
      <c r="D196" s="58"/>
      <c r="E196" s="58"/>
      <c r="F196" s="58"/>
      <c r="G196" s="58"/>
      <c r="H196" s="58"/>
      <c r="I196" s="58"/>
    </row>
    <row r="197" spans="1:9" s="57" customFormat="1">
      <c r="A197" s="58"/>
      <c r="B197" s="58"/>
      <c r="C197" s="58"/>
      <c r="D197" s="58"/>
      <c r="E197" s="58"/>
      <c r="F197" s="58"/>
      <c r="G197" s="58"/>
      <c r="H197" s="58"/>
      <c r="I197" s="58"/>
    </row>
    <row r="198" spans="1:9" s="57" customFormat="1">
      <c r="A198" s="58"/>
      <c r="B198" s="58"/>
      <c r="C198" s="58"/>
      <c r="D198" s="58"/>
      <c r="E198" s="58"/>
      <c r="F198" s="58"/>
      <c r="G198" s="58"/>
      <c r="H198" s="58"/>
      <c r="I198" s="58"/>
    </row>
    <row r="199" spans="1:9" s="57" customFormat="1">
      <c r="A199" s="58"/>
      <c r="B199" s="58"/>
      <c r="C199" s="58"/>
      <c r="D199" s="58"/>
      <c r="E199" s="58"/>
      <c r="F199" s="58"/>
      <c r="G199" s="58"/>
      <c r="H199" s="58"/>
      <c r="I199" s="58"/>
    </row>
    <row r="200" spans="1:9" s="57" customFormat="1">
      <c r="A200" s="58"/>
      <c r="B200" s="58"/>
      <c r="C200" s="58"/>
      <c r="D200" s="58"/>
      <c r="E200" s="58"/>
      <c r="F200" s="58"/>
      <c r="G200" s="58"/>
      <c r="H200" s="58"/>
      <c r="I200" s="58"/>
    </row>
    <row r="201" spans="1:9" s="57" customFormat="1">
      <c r="A201" s="58"/>
      <c r="B201" s="58"/>
      <c r="C201" s="58"/>
      <c r="D201" s="58"/>
      <c r="E201" s="58"/>
      <c r="F201" s="58"/>
      <c r="G201" s="58"/>
      <c r="H201" s="58"/>
      <c r="I201" s="58"/>
    </row>
    <row r="202" spans="1:9" s="57" customFormat="1">
      <c r="A202" s="58"/>
      <c r="B202" s="58"/>
      <c r="C202" s="58"/>
      <c r="D202" s="58"/>
      <c r="E202" s="58"/>
      <c r="F202" s="58"/>
      <c r="G202" s="58"/>
      <c r="H202" s="58"/>
      <c r="I202" s="58"/>
    </row>
    <row r="203" spans="1:9" s="57" customFormat="1">
      <c r="A203" s="58"/>
      <c r="B203" s="58"/>
      <c r="C203" s="58"/>
      <c r="D203" s="58"/>
      <c r="E203" s="58"/>
      <c r="F203" s="58"/>
      <c r="G203" s="58"/>
      <c r="H203" s="58"/>
      <c r="I203" s="58"/>
    </row>
    <row r="204" spans="1:9" s="57" customFormat="1">
      <c r="A204" s="58"/>
      <c r="B204" s="58"/>
      <c r="C204" s="58"/>
      <c r="D204" s="58"/>
      <c r="E204" s="58"/>
      <c r="F204" s="58"/>
      <c r="G204" s="58"/>
      <c r="H204" s="58"/>
      <c r="I204" s="58"/>
    </row>
    <row r="205" spans="1:9" s="57" customFormat="1">
      <c r="A205" s="58"/>
      <c r="B205" s="58"/>
      <c r="C205" s="58"/>
      <c r="D205" s="58"/>
      <c r="E205" s="58"/>
      <c r="F205" s="58"/>
      <c r="G205" s="58"/>
      <c r="H205" s="58"/>
      <c r="I205" s="58"/>
    </row>
    <row r="206" spans="1:9" s="57" customFormat="1">
      <c r="A206" s="58"/>
      <c r="B206" s="58"/>
      <c r="C206" s="58"/>
      <c r="D206" s="58"/>
      <c r="E206" s="58"/>
      <c r="F206" s="58"/>
      <c r="G206" s="58"/>
      <c r="H206" s="58"/>
      <c r="I206" s="58"/>
    </row>
    <row r="207" spans="1:9" s="57" customFormat="1">
      <c r="A207" s="58"/>
      <c r="B207" s="58"/>
      <c r="C207" s="58"/>
      <c r="D207" s="58"/>
      <c r="E207" s="58"/>
      <c r="F207" s="58"/>
      <c r="G207" s="58"/>
      <c r="H207" s="58"/>
      <c r="I207" s="58"/>
    </row>
    <row r="208" spans="1:9" s="57" customFormat="1">
      <c r="A208" s="58"/>
      <c r="B208" s="58"/>
      <c r="C208" s="58"/>
      <c r="D208" s="58"/>
      <c r="E208" s="58"/>
      <c r="F208" s="58"/>
      <c r="G208" s="58"/>
      <c r="H208" s="58"/>
      <c r="I208" s="58"/>
    </row>
    <row r="209" spans="1:9" s="57" customFormat="1">
      <c r="A209" s="58"/>
      <c r="B209" s="58"/>
      <c r="C209" s="58"/>
      <c r="D209" s="58"/>
      <c r="E209" s="58"/>
      <c r="F209" s="58"/>
      <c r="G209" s="58"/>
      <c r="H209" s="58"/>
      <c r="I209" s="58"/>
    </row>
    <row r="210" spans="1:9" s="57" customFormat="1">
      <c r="A210" s="58"/>
      <c r="B210" s="58"/>
      <c r="C210" s="58"/>
      <c r="D210" s="58"/>
      <c r="E210" s="58"/>
      <c r="F210" s="58"/>
      <c r="G210" s="58"/>
      <c r="H210" s="58"/>
      <c r="I210" s="58"/>
    </row>
    <row r="211" spans="1:9" s="57" customFormat="1">
      <c r="A211" s="58"/>
      <c r="B211" s="58"/>
      <c r="C211" s="58"/>
      <c r="D211" s="58"/>
      <c r="E211" s="58"/>
      <c r="F211" s="58"/>
      <c r="G211" s="58"/>
      <c r="H211" s="58"/>
      <c r="I211" s="58"/>
    </row>
    <row r="212" spans="1:9" s="57" customFormat="1">
      <c r="A212" s="58"/>
      <c r="B212" s="58"/>
      <c r="C212" s="58"/>
      <c r="D212" s="58"/>
      <c r="E212" s="58"/>
      <c r="F212" s="58"/>
      <c r="G212" s="58"/>
      <c r="H212" s="58"/>
      <c r="I212" s="58"/>
    </row>
    <row r="213" spans="1:9" s="57" customFormat="1">
      <c r="A213" s="58"/>
      <c r="B213" s="58"/>
      <c r="C213" s="58"/>
      <c r="D213" s="58"/>
      <c r="E213" s="58"/>
      <c r="F213" s="58"/>
      <c r="G213" s="58"/>
      <c r="H213" s="58"/>
      <c r="I213" s="58"/>
    </row>
    <row r="214" spans="1:9" s="57" customFormat="1">
      <c r="A214" s="58"/>
      <c r="B214" s="58"/>
      <c r="C214" s="58"/>
      <c r="D214" s="58"/>
      <c r="E214" s="58"/>
      <c r="F214" s="58"/>
      <c r="G214" s="58"/>
      <c r="H214" s="58"/>
      <c r="I214" s="58"/>
    </row>
    <row r="215" spans="1:9" s="57" customFormat="1">
      <c r="A215" s="58"/>
      <c r="B215" s="58"/>
      <c r="C215" s="58"/>
      <c r="D215" s="58"/>
      <c r="E215" s="58"/>
      <c r="F215" s="58"/>
      <c r="G215" s="58"/>
      <c r="H215" s="58"/>
      <c r="I215" s="58"/>
    </row>
    <row r="216" spans="1:9" s="57" customFormat="1">
      <c r="A216" s="58"/>
      <c r="B216" s="58"/>
      <c r="C216" s="58"/>
      <c r="D216" s="58"/>
      <c r="E216" s="58"/>
      <c r="F216" s="58"/>
      <c r="G216" s="58"/>
      <c r="H216" s="58"/>
      <c r="I216" s="58"/>
    </row>
    <row r="217" spans="1:9" s="57" customFormat="1">
      <c r="A217" s="58"/>
      <c r="B217" s="58"/>
      <c r="C217" s="58"/>
      <c r="D217" s="58"/>
      <c r="E217" s="58"/>
      <c r="F217" s="58"/>
      <c r="G217" s="58"/>
      <c r="H217" s="58"/>
      <c r="I217" s="58"/>
    </row>
    <row r="218" spans="1:9" s="57" customFormat="1">
      <c r="A218" s="58"/>
      <c r="B218" s="58"/>
      <c r="C218" s="58"/>
      <c r="D218" s="58"/>
      <c r="E218" s="58"/>
      <c r="F218" s="58"/>
      <c r="G218" s="58"/>
      <c r="H218" s="58"/>
      <c r="I218" s="58"/>
    </row>
    <row r="219" spans="1:9" s="57" customFormat="1">
      <c r="A219" s="58"/>
      <c r="B219" s="58"/>
      <c r="C219" s="58"/>
      <c r="D219" s="58"/>
      <c r="E219" s="58"/>
      <c r="F219" s="58"/>
      <c r="G219" s="58"/>
      <c r="H219" s="58"/>
      <c r="I219" s="58"/>
    </row>
    <row r="220" spans="1:9" s="57" customFormat="1">
      <c r="A220" s="58"/>
      <c r="B220" s="58"/>
      <c r="C220" s="58"/>
      <c r="D220" s="58"/>
      <c r="E220" s="58"/>
      <c r="F220" s="58"/>
      <c r="G220" s="58"/>
      <c r="H220" s="58"/>
      <c r="I220" s="58"/>
    </row>
    <row r="221" spans="1:9" s="57" customFormat="1">
      <c r="A221" s="58"/>
      <c r="B221" s="58"/>
      <c r="C221" s="58"/>
      <c r="D221" s="58"/>
      <c r="E221" s="58"/>
      <c r="F221" s="58"/>
      <c r="G221" s="58"/>
      <c r="H221" s="58"/>
      <c r="I221" s="58"/>
    </row>
    <row r="222" spans="1:9" s="57" customFormat="1">
      <c r="A222" s="58"/>
      <c r="B222" s="58"/>
      <c r="C222" s="58"/>
      <c r="D222" s="58"/>
      <c r="E222" s="58"/>
      <c r="F222" s="58"/>
      <c r="G222" s="58"/>
      <c r="H222" s="58"/>
      <c r="I222" s="58"/>
    </row>
    <row r="223" spans="1:9" s="57" customFormat="1">
      <c r="A223" s="58"/>
      <c r="B223" s="58"/>
      <c r="C223" s="58"/>
      <c r="D223" s="58"/>
      <c r="E223" s="58"/>
      <c r="F223" s="58"/>
      <c r="G223" s="58"/>
      <c r="H223" s="58"/>
      <c r="I223" s="58"/>
    </row>
    <row r="224" spans="1:9" s="57" customFormat="1">
      <c r="A224" s="58"/>
      <c r="B224" s="58"/>
      <c r="C224" s="58"/>
      <c r="D224" s="58"/>
      <c r="E224" s="58"/>
      <c r="F224" s="58"/>
      <c r="G224" s="58"/>
      <c r="H224" s="58"/>
      <c r="I224" s="58"/>
    </row>
    <row r="225" spans="1:9" s="57" customFormat="1">
      <c r="A225" s="58"/>
      <c r="B225" s="58"/>
      <c r="C225" s="58"/>
      <c r="D225" s="58"/>
      <c r="E225" s="58"/>
      <c r="F225" s="58"/>
      <c r="G225" s="58"/>
      <c r="H225" s="58"/>
      <c r="I225" s="58"/>
    </row>
    <row r="226" spans="1:9" s="57" customFormat="1">
      <c r="A226" s="58"/>
      <c r="B226" s="58"/>
      <c r="C226" s="58"/>
      <c r="D226" s="58"/>
      <c r="E226" s="58"/>
      <c r="F226" s="58"/>
      <c r="G226" s="58"/>
      <c r="H226" s="58"/>
      <c r="I226" s="58"/>
    </row>
    <row r="227" spans="1:9" s="57" customFormat="1">
      <c r="A227" s="58"/>
      <c r="B227" s="58"/>
      <c r="C227" s="58"/>
      <c r="D227" s="58"/>
      <c r="E227" s="58"/>
      <c r="F227" s="58"/>
      <c r="G227" s="58"/>
      <c r="H227" s="58"/>
      <c r="I227" s="58"/>
    </row>
    <row r="228" spans="1:9" s="57" customFormat="1">
      <c r="A228" s="58"/>
      <c r="B228" s="58"/>
      <c r="C228" s="58"/>
      <c r="D228" s="58"/>
      <c r="E228" s="58"/>
      <c r="F228" s="58"/>
      <c r="G228" s="58"/>
      <c r="H228" s="58"/>
      <c r="I228" s="58"/>
    </row>
    <row r="229" spans="1:9" s="57" customFormat="1">
      <c r="A229" s="58"/>
      <c r="B229" s="58"/>
      <c r="C229" s="58"/>
      <c r="D229" s="58"/>
      <c r="E229" s="58"/>
      <c r="F229" s="58"/>
      <c r="G229" s="58"/>
      <c r="H229" s="58"/>
      <c r="I229" s="58"/>
    </row>
    <row r="230" spans="1:9" s="57" customFormat="1">
      <c r="A230" s="58"/>
      <c r="B230" s="58"/>
      <c r="C230" s="58"/>
      <c r="D230" s="58"/>
      <c r="E230" s="58"/>
      <c r="F230" s="58"/>
      <c r="G230" s="58"/>
      <c r="H230" s="58"/>
      <c r="I230" s="58"/>
    </row>
    <row r="231" spans="1:9" s="57" customFormat="1">
      <c r="A231" s="58"/>
      <c r="B231" s="58"/>
      <c r="C231" s="58"/>
      <c r="D231" s="58"/>
      <c r="E231" s="58"/>
      <c r="F231" s="58"/>
      <c r="G231" s="58"/>
      <c r="H231" s="58"/>
      <c r="I231" s="58"/>
    </row>
    <row r="232" spans="1:9" s="57" customFormat="1">
      <c r="A232" s="58"/>
      <c r="B232" s="58"/>
      <c r="C232" s="58"/>
      <c r="D232" s="58"/>
      <c r="E232" s="58"/>
      <c r="F232" s="58"/>
      <c r="G232" s="58"/>
      <c r="H232" s="58"/>
      <c r="I232" s="58"/>
    </row>
    <row r="233" spans="1:9" s="57" customFormat="1">
      <c r="A233" s="58"/>
      <c r="B233" s="58"/>
      <c r="C233" s="58"/>
      <c r="D233" s="58"/>
      <c r="E233" s="58"/>
      <c r="F233" s="58"/>
      <c r="G233" s="58"/>
      <c r="H233" s="58"/>
      <c r="I233" s="58"/>
    </row>
    <row r="234" spans="1:9" s="57" customFormat="1">
      <c r="A234" s="58"/>
      <c r="B234" s="58"/>
      <c r="C234" s="58"/>
      <c r="D234" s="58"/>
      <c r="E234" s="58"/>
      <c r="F234" s="58"/>
      <c r="G234" s="58"/>
      <c r="H234" s="58"/>
      <c r="I234" s="58"/>
    </row>
    <row r="235" spans="1:9" s="57" customFormat="1">
      <c r="A235" s="58"/>
      <c r="B235" s="58"/>
      <c r="C235" s="58"/>
      <c r="D235" s="58"/>
      <c r="E235" s="58"/>
      <c r="F235" s="58"/>
      <c r="G235" s="58"/>
      <c r="H235" s="58"/>
      <c r="I235" s="58"/>
    </row>
    <row r="236" spans="1:9" s="57" customFormat="1">
      <c r="A236" s="58"/>
      <c r="B236" s="58"/>
      <c r="C236" s="58"/>
      <c r="D236" s="58"/>
      <c r="E236" s="58"/>
      <c r="F236" s="58"/>
      <c r="G236" s="58"/>
      <c r="H236" s="58"/>
      <c r="I236" s="58"/>
    </row>
    <row r="237" spans="1:9" s="57" customFormat="1">
      <c r="A237" s="58"/>
      <c r="B237" s="58"/>
      <c r="C237" s="58"/>
      <c r="D237" s="58"/>
      <c r="E237" s="58"/>
      <c r="F237" s="58"/>
      <c r="G237" s="58"/>
      <c r="H237" s="58"/>
      <c r="I237" s="58"/>
    </row>
    <row r="238" spans="1:9" s="57" customFormat="1">
      <c r="A238" s="58"/>
      <c r="B238" s="58"/>
      <c r="C238" s="58"/>
      <c r="D238" s="58"/>
      <c r="E238" s="58"/>
      <c r="F238" s="58"/>
      <c r="G238" s="58"/>
      <c r="H238" s="58"/>
      <c r="I238" s="58"/>
    </row>
    <row r="239" spans="1:9" s="57" customFormat="1">
      <c r="A239" s="58"/>
      <c r="B239" s="58"/>
      <c r="C239" s="58"/>
      <c r="D239" s="58"/>
      <c r="E239" s="58"/>
      <c r="F239" s="58"/>
      <c r="G239" s="58"/>
      <c r="H239" s="58"/>
      <c r="I239" s="58"/>
    </row>
    <row r="240" spans="1:9" s="57" customFormat="1">
      <c r="A240" s="58"/>
      <c r="B240" s="58"/>
      <c r="C240" s="58"/>
      <c r="D240" s="58"/>
      <c r="E240" s="58"/>
      <c r="F240" s="58"/>
      <c r="G240" s="58"/>
      <c r="H240" s="58"/>
      <c r="I240" s="58"/>
    </row>
    <row r="241" spans="1:9" s="57" customFormat="1">
      <c r="A241" s="58"/>
      <c r="B241" s="58"/>
      <c r="C241" s="58"/>
      <c r="D241" s="58"/>
      <c r="E241" s="58"/>
      <c r="F241" s="58"/>
      <c r="G241" s="58"/>
      <c r="H241" s="58"/>
      <c r="I241" s="58"/>
    </row>
    <row r="242" spans="1:9" s="57" customFormat="1">
      <c r="A242" s="58"/>
      <c r="B242" s="58"/>
      <c r="C242" s="58"/>
      <c r="D242" s="58"/>
      <c r="E242" s="58"/>
      <c r="F242" s="58"/>
      <c r="G242" s="58"/>
      <c r="H242" s="58"/>
      <c r="I242" s="58"/>
    </row>
    <row r="243" spans="1:9" s="57" customFormat="1">
      <c r="A243" s="58"/>
      <c r="B243" s="58"/>
      <c r="C243" s="58"/>
      <c r="D243" s="58"/>
      <c r="E243" s="58"/>
      <c r="F243" s="58"/>
      <c r="G243" s="58"/>
      <c r="H243" s="58"/>
      <c r="I243" s="58"/>
    </row>
    <row r="244" spans="1:9" s="57" customFormat="1">
      <c r="A244" s="58"/>
      <c r="B244" s="58"/>
      <c r="C244" s="58"/>
      <c r="D244" s="58"/>
      <c r="E244" s="58"/>
      <c r="F244" s="58"/>
      <c r="G244" s="58"/>
      <c r="H244" s="58"/>
      <c r="I244" s="58"/>
    </row>
    <row r="245" spans="1:9" s="57" customFormat="1">
      <c r="A245" s="58"/>
      <c r="B245" s="58"/>
      <c r="C245" s="58"/>
      <c r="D245" s="58"/>
      <c r="E245" s="58"/>
      <c r="F245" s="58"/>
      <c r="G245" s="58"/>
      <c r="H245" s="58"/>
      <c r="I245" s="58"/>
    </row>
    <row r="246" spans="1:9" s="57" customFormat="1">
      <c r="A246" s="58"/>
      <c r="B246" s="58"/>
      <c r="C246" s="58"/>
      <c r="D246" s="58"/>
      <c r="E246" s="58"/>
      <c r="F246" s="58"/>
      <c r="G246" s="58"/>
      <c r="H246" s="58"/>
      <c r="I246" s="58"/>
    </row>
    <row r="247" spans="1:9" s="57" customFormat="1">
      <c r="A247" s="58"/>
      <c r="B247" s="58"/>
      <c r="C247" s="58"/>
      <c r="D247" s="58"/>
      <c r="E247" s="58"/>
      <c r="F247" s="58"/>
      <c r="G247" s="58"/>
      <c r="H247" s="58"/>
      <c r="I247" s="58"/>
    </row>
    <row r="248" spans="1:9" s="57" customFormat="1">
      <c r="A248" s="58"/>
      <c r="B248" s="58"/>
      <c r="C248" s="58"/>
      <c r="D248" s="58"/>
      <c r="E248" s="58"/>
      <c r="F248" s="58"/>
      <c r="G248" s="58"/>
      <c r="H248" s="58"/>
      <c r="I248" s="58"/>
    </row>
    <row r="249" spans="1:9" s="57" customFormat="1">
      <c r="A249" s="58"/>
      <c r="B249" s="58"/>
      <c r="C249" s="58"/>
      <c r="D249" s="58"/>
      <c r="E249" s="58"/>
      <c r="F249" s="58"/>
      <c r="G249" s="58"/>
      <c r="H249" s="58"/>
      <c r="I249" s="58"/>
    </row>
    <row r="250" spans="1:9" s="57" customFormat="1">
      <c r="A250" s="58"/>
      <c r="B250" s="58"/>
      <c r="C250" s="58"/>
      <c r="D250" s="58"/>
      <c r="E250" s="58"/>
      <c r="F250" s="58"/>
      <c r="G250" s="58"/>
      <c r="H250" s="58"/>
      <c r="I250" s="58"/>
    </row>
    <row r="251" spans="1:9" s="57" customFormat="1">
      <c r="A251" s="58"/>
      <c r="B251" s="58"/>
      <c r="C251" s="58"/>
      <c r="D251" s="58"/>
      <c r="E251" s="58"/>
      <c r="F251" s="58"/>
      <c r="G251" s="58"/>
      <c r="H251" s="58"/>
      <c r="I251" s="58"/>
    </row>
    <row r="252" spans="1:9" s="57" customFormat="1">
      <c r="A252" s="58"/>
      <c r="B252" s="58"/>
      <c r="C252" s="58"/>
      <c r="D252" s="58"/>
      <c r="E252" s="58"/>
      <c r="F252" s="58"/>
      <c r="G252" s="58"/>
      <c r="H252" s="58"/>
      <c r="I252" s="58"/>
    </row>
    <row r="253" spans="1:9" s="57" customFormat="1">
      <c r="A253" s="58"/>
      <c r="B253" s="58"/>
      <c r="C253" s="58"/>
      <c r="D253" s="58"/>
      <c r="E253" s="58"/>
      <c r="F253" s="58"/>
      <c r="G253" s="58"/>
      <c r="H253" s="58"/>
      <c r="I253" s="58"/>
    </row>
    <row r="254" spans="1:9" s="57" customFormat="1">
      <c r="A254" s="58"/>
      <c r="B254" s="58"/>
      <c r="C254" s="58"/>
      <c r="D254" s="58"/>
      <c r="E254" s="58"/>
      <c r="F254" s="58"/>
      <c r="G254" s="58"/>
      <c r="H254" s="58"/>
      <c r="I254" s="58"/>
    </row>
    <row r="255" spans="1:9" s="57" customFormat="1">
      <c r="A255" s="58"/>
      <c r="B255" s="58"/>
      <c r="C255" s="58"/>
      <c r="D255" s="58"/>
      <c r="E255" s="58"/>
      <c r="F255" s="58"/>
      <c r="G255" s="58"/>
      <c r="H255" s="58"/>
      <c r="I255" s="58"/>
    </row>
    <row r="256" spans="1:9" s="57" customFormat="1">
      <c r="A256" s="58"/>
      <c r="B256" s="58"/>
      <c r="C256" s="58"/>
      <c r="D256" s="58"/>
      <c r="E256" s="58"/>
      <c r="F256" s="58"/>
      <c r="G256" s="58"/>
      <c r="H256" s="58"/>
      <c r="I256" s="58"/>
    </row>
    <row r="257" spans="1:9" s="57" customFormat="1">
      <c r="A257" s="58"/>
      <c r="B257" s="58"/>
      <c r="C257" s="58"/>
      <c r="D257" s="58"/>
      <c r="E257" s="58"/>
      <c r="F257" s="58"/>
      <c r="G257" s="58"/>
      <c r="H257" s="58"/>
      <c r="I257" s="58"/>
    </row>
    <row r="258" spans="1:9" s="57" customFormat="1">
      <c r="A258" s="58"/>
      <c r="B258" s="58"/>
      <c r="C258" s="58"/>
      <c r="D258" s="58"/>
      <c r="E258" s="58"/>
      <c r="F258" s="58"/>
      <c r="G258" s="58"/>
      <c r="H258" s="58"/>
      <c r="I258" s="58"/>
    </row>
    <row r="259" spans="1:9" s="57" customFormat="1">
      <c r="A259" s="58"/>
      <c r="B259" s="58"/>
      <c r="C259" s="58"/>
      <c r="D259" s="58"/>
      <c r="E259" s="58"/>
      <c r="F259" s="58"/>
      <c r="G259" s="58"/>
      <c r="H259" s="58"/>
      <c r="I259" s="58"/>
    </row>
    <row r="260" spans="1:9" s="57" customFormat="1">
      <c r="A260" s="58"/>
      <c r="B260" s="58"/>
      <c r="C260" s="58"/>
      <c r="D260" s="58"/>
      <c r="E260" s="58"/>
      <c r="F260" s="58"/>
      <c r="G260" s="58"/>
      <c r="H260" s="58"/>
      <c r="I260" s="58"/>
    </row>
    <row r="261" spans="1:9" s="57" customFormat="1">
      <c r="A261" s="58"/>
      <c r="B261" s="58"/>
      <c r="C261" s="58"/>
      <c r="D261" s="58"/>
      <c r="E261" s="58"/>
      <c r="F261" s="58"/>
      <c r="G261" s="58"/>
      <c r="H261" s="58"/>
      <c r="I261" s="58"/>
    </row>
    <row r="262" spans="1:9" s="57" customFormat="1">
      <c r="A262" s="58"/>
      <c r="B262" s="58"/>
      <c r="C262" s="58"/>
      <c r="D262" s="58"/>
      <c r="E262" s="58"/>
      <c r="F262" s="58"/>
      <c r="G262" s="58"/>
      <c r="H262" s="58"/>
      <c r="I262" s="58"/>
    </row>
    <row r="263" spans="1:9" s="57" customFormat="1">
      <c r="A263" s="58"/>
      <c r="B263" s="58"/>
      <c r="C263" s="58"/>
      <c r="D263" s="58"/>
      <c r="E263" s="58"/>
      <c r="F263" s="58"/>
      <c r="G263" s="58"/>
      <c r="H263" s="58"/>
      <c r="I263" s="58"/>
    </row>
    <row r="264" spans="1:9" s="57" customFormat="1">
      <c r="A264" s="58"/>
      <c r="B264" s="58"/>
      <c r="C264" s="58"/>
      <c r="D264" s="58"/>
      <c r="E264" s="58"/>
      <c r="F264" s="58"/>
      <c r="G264" s="58"/>
      <c r="H264" s="58"/>
      <c r="I264" s="58"/>
    </row>
    <row r="265" spans="1:9" s="57" customFormat="1">
      <c r="A265" s="58"/>
      <c r="B265" s="58"/>
      <c r="C265" s="58"/>
      <c r="D265" s="58"/>
      <c r="E265" s="58"/>
      <c r="F265" s="58"/>
      <c r="G265" s="58"/>
      <c r="H265" s="58"/>
      <c r="I265" s="58"/>
    </row>
    <row r="266" spans="1:9" s="57" customFormat="1">
      <c r="A266" s="58"/>
      <c r="B266" s="58"/>
      <c r="C266" s="58"/>
      <c r="D266" s="58"/>
      <c r="E266" s="58"/>
      <c r="F266" s="58"/>
      <c r="G266" s="58"/>
      <c r="H266" s="58"/>
      <c r="I266" s="58"/>
    </row>
  </sheetData>
  <mergeCells count="9">
    <mergeCell ref="B7:I7"/>
    <mergeCell ref="B6:I6"/>
    <mergeCell ref="F8:I8"/>
    <mergeCell ref="K8:K9"/>
    <mergeCell ref="A8:A9"/>
    <mergeCell ref="B8:B9"/>
    <mergeCell ref="C8:C9"/>
    <mergeCell ref="D8:D9"/>
    <mergeCell ref="E8:E9"/>
  </mergeCells>
  <phoneticPr fontId="3"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B2:G22"/>
  <sheetViews>
    <sheetView workbookViewId="0">
      <selection activeCell="D2" sqref="D2"/>
    </sheetView>
  </sheetViews>
  <sheetFormatPr baseColWidth="10" defaultColWidth="9.140625" defaultRowHeight="12.75"/>
  <sheetData>
    <row r="2" spans="2:7">
      <c r="B2" s="269" t="s">
        <v>992</v>
      </c>
      <c r="C2" s="269"/>
      <c r="D2" s="269"/>
      <c r="E2" s="269" t="s">
        <v>948</v>
      </c>
      <c r="F2" s="269" t="s">
        <v>972</v>
      </c>
      <c r="G2" s="269"/>
    </row>
    <row r="3" spans="2:7">
      <c r="B3" s="269" t="s">
        <v>993</v>
      </c>
      <c r="C3" s="269"/>
      <c r="D3" s="269"/>
      <c r="E3" s="269" t="s">
        <v>949</v>
      </c>
      <c r="F3" s="269" t="s">
        <v>973</v>
      </c>
      <c r="G3" s="269"/>
    </row>
    <row r="4" spans="2:7">
      <c r="B4" s="269" t="s">
        <v>994</v>
      </c>
      <c r="C4" s="269"/>
      <c r="D4" s="269"/>
      <c r="E4" s="269" t="s">
        <v>950</v>
      </c>
      <c r="F4" s="269" t="s">
        <v>974</v>
      </c>
      <c r="G4" s="269"/>
    </row>
    <row r="5" spans="2:7">
      <c r="B5" s="269" t="s">
        <v>995</v>
      </c>
      <c r="C5" s="269"/>
      <c r="D5" s="269"/>
      <c r="E5" s="269" t="s">
        <v>951</v>
      </c>
      <c r="F5" s="269" t="s">
        <v>975</v>
      </c>
      <c r="G5" s="269"/>
    </row>
    <row r="6" spans="2:7">
      <c r="B6" s="269" t="s">
        <v>996</v>
      </c>
      <c r="C6" s="269"/>
      <c r="D6" s="269"/>
      <c r="E6" s="269" t="s">
        <v>952</v>
      </c>
      <c r="F6" s="269" t="s">
        <v>976</v>
      </c>
      <c r="G6" s="269"/>
    </row>
    <row r="7" spans="2:7">
      <c r="B7" s="269" t="s">
        <v>997</v>
      </c>
      <c r="C7" s="269"/>
      <c r="D7" s="269"/>
      <c r="E7" s="269" t="s">
        <v>953</v>
      </c>
      <c r="F7" s="269" t="s">
        <v>977</v>
      </c>
      <c r="G7" s="269"/>
    </row>
    <row r="8" spans="2:7">
      <c r="B8" s="269" t="s">
        <v>998</v>
      </c>
      <c r="C8" s="269"/>
      <c r="D8" s="269"/>
      <c r="E8" s="269" t="s">
        <v>954</v>
      </c>
      <c r="F8" s="269" t="s">
        <v>978</v>
      </c>
      <c r="G8" s="269"/>
    </row>
    <row r="9" spans="2:7">
      <c r="B9" s="269" t="s">
        <v>999</v>
      </c>
      <c r="C9" s="269"/>
      <c r="D9" s="269"/>
      <c r="E9" s="269" t="s">
        <v>955</v>
      </c>
      <c r="F9" s="269" t="s">
        <v>979</v>
      </c>
      <c r="G9" s="269"/>
    </row>
    <row r="10" spans="2:7">
      <c r="B10" s="269" t="s">
        <v>1000</v>
      </c>
      <c r="C10" s="269"/>
      <c r="D10" s="269"/>
      <c r="E10" s="269" t="s">
        <v>956</v>
      </c>
      <c r="F10" s="269" t="s">
        <v>980</v>
      </c>
      <c r="G10" s="269"/>
    </row>
    <row r="11" spans="2:7">
      <c r="B11" s="269" t="s">
        <v>1001</v>
      </c>
      <c r="C11" s="269"/>
      <c r="D11" s="269"/>
      <c r="E11" s="269" t="s">
        <v>957</v>
      </c>
      <c r="F11" s="269" t="s">
        <v>981</v>
      </c>
      <c r="G11" s="269"/>
    </row>
    <row r="12" spans="2:7">
      <c r="B12" s="269"/>
      <c r="C12" s="269"/>
      <c r="D12" s="269"/>
      <c r="E12" s="269" t="s">
        <v>958</v>
      </c>
      <c r="F12" s="269" t="s">
        <v>982</v>
      </c>
      <c r="G12" s="269"/>
    </row>
    <row r="13" spans="2:7">
      <c r="B13" s="269"/>
      <c r="C13" s="269"/>
      <c r="D13" s="269"/>
      <c r="E13" s="269" t="s">
        <v>959</v>
      </c>
      <c r="F13" s="269" t="s">
        <v>983</v>
      </c>
      <c r="G13" s="269"/>
    </row>
    <row r="14" spans="2:7">
      <c r="B14" s="269"/>
      <c r="C14" s="269"/>
      <c r="D14" s="269"/>
      <c r="E14" s="269" t="s">
        <v>960</v>
      </c>
      <c r="F14" s="269" t="s">
        <v>984</v>
      </c>
      <c r="G14" s="269"/>
    </row>
    <row r="15" spans="2:7">
      <c r="B15" s="269"/>
      <c r="C15" s="269"/>
      <c r="D15" s="269"/>
      <c r="E15" s="269" t="s">
        <v>961</v>
      </c>
      <c r="F15" s="269" t="s">
        <v>985</v>
      </c>
      <c r="G15" s="269"/>
    </row>
    <row r="16" spans="2:7">
      <c r="B16" s="269"/>
      <c r="C16" s="269"/>
      <c r="D16" s="269"/>
      <c r="E16" s="269" t="s">
        <v>962</v>
      </c>
      <c r="F16" s="269" t="s">
        <v>986</v>
      </c>
      <c r="G16" s="269"/>
    </row>
    <row r="17" spans="2:7">
      <c r="B17" s="269"/>
      <c r="C17" s="269"/>
      <c r="D17" s="269"/>
      <c r="E17" s="269" t="s">
        <v>963</v>
      </c>
      <c r="F17" s="269" t="s">
        <v>987</v>
      </c>
      <c r="G17" s="269"/>
    </row>
    <row r="18" spans="2:7">
      <c r="B18" s="269"/>
      <c r="C18" s="269"/>
      <c r="D18" s="269"/>
      <c r="E18" s="269" t="s">
        <v>964</v>
      </c>
      <c r="F18" s="269" t="s">
        <v>988</v>
      </c>
      <c r="G18" s="269"/>
    </row>
    <row r="19" spans="2:7">
      <c r="B19" s="269"/>
      <c r="C19" s="269"/>
      <c r="D19" s="269"/>
      <c r="E19" s="269" t="s">
        <v>196</v>
      </c>
      <c r="F19" s="269" t="s">
        <v>989</v>
      </c>
      <c r="G19" s="269"/>
    </row>
    <row r="20" spans="2:7">
      <c r="B20" s="269"/>
      <c r="C20" s="269"/>
      <c r="D20" s="269"/>
      <c r="E20" s="269" t="s">
        <v>11</v>
      </c>
      <c r="F20" s="269" t="s">
        <v>990</v>
      </c>
      <c r="G20" s="269"/>
    </row>
    <row r="21" spans="2:7">
      <c r="B21" s="269"/>
      <c r="C21" s="269"/>
      <c r="D21" s="269"/>
      <c r="E21" s="269"/>
      <c r="F21" s="269" t="s">
        <v>991</v>
      </c>
      <c r="G21" s="269"/>
    </row>
    <row r="22" spans="2:7">
      <c r="B22" s="269"/>
      <c r="C22" s="269"/>
      <c r="D22" s="269"/>
      <c r="E22" s="269"/>
      <c r="F22" s="269"/>
      <c r="G22" s="26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CD318"/>
  <sheetViews>
    <sheetView showGridLines="0" tabSelected="1" topLeftCell="A10" zoomScale="90" zoomScaleNormal="90" workbookViewId="0">
      <selection activeCell="K10" sqref="K10"/>
    </sheetView>
  </sheetViews>
  <sheetFormatPr baseColWidth="10" defaultColWidth="9.140625" defaultRowHeight="15"/>
  <cols>
    <col min="1" max="1" width="22.28515625" style="403" customWidth="1"/>
    <col min="2" max="2" width="33.42578125" style="403" customWidth="1"/>
    <col min="3" max="3" width="29.140625" style="403" customWidth="1"/>
    <col min="4" max="4" width="10" style="403" customWidth="1"/>
    <col min="5" max="5" width="36.7109375" style="403" customWidth="1"/>
    <col min="6" max="11" width="5.42578125" style="403" customWidth="1"/>
    <col min="12" max="12" width="5.42578125" style="405" customWidth="1"/>
    <col min="13" max="13" width="5.42578125" style="396" customWidth="1"/>
    <col min="14" max="17" width="5.42578125" style="397" customWidth="1"/>
    <col min="18" max="18" width="9.140625" style="397" customWidth="1"/>
    <col min="19" max="21" width="13.140625" style="397" customWidth="1"/>
    <col min="22" max="22" width="16.85546875" style="402" customWidth="1"/>
    <col min="23" max="23" width="49.5703125" style="402" customWidth="1"/>
    <col min="24" max="24" width="9.140625" style="398"/>
    <col min="25" max="32" width="9.140625" style="397"/>
    <col min="33" max="67" width="9.140625" style="398"/>
    <col min="68" max="82" width="9.140625" style="402"/>
    <col min="83" max="16384" width="9.140625" style="403"/>
  </cols>
  <sheetData>
    <row r="1" spans="1:82" s="397" customFormat="1">
      <c r="A1" s="494">
        <f>+[4]PPN!$B$1</f>
        <v>0</v>
      </c>
      <c r="B1" s="494"/>
      <c r="C1" s="494"/>
      <c r="D1" s="494"/>
      <c r="E1" s="494"/>
      <c r="F1" s="494"/>
      <c r="G1" s="494"/>
      <c r="H1" s="494"/>
      <c r="I1" s="494"/>
      <c r="J1" s="494"/>
      <c r="K1" s="494"/>
      <c r="L1" s="396"/>
      <c r="M1" s="396"/>
      <c r="X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row>
    <row r="2" spans="1:82" s="397" customFormat="1" ht="15.75">
      <c r="A2" s="495" t="s">
        <v>270</v>
      </c>
      <c r="B2" s="495"/>
      <c r="C2" s="495"/>
      <c r="D2" s="495"/>
      <c r="E2" s="495"/>
      <c r="F2" s="495"/>
      <c r="G2" s="495"/>
      <c r="H2" s="495"/>
      <c r="I2" s="495"/>
      <c r="J2" s="495"/>
      <c r="K2" s="495"/>
      <c r="L2" s="396"/>
      <c r="M2" s="396"/>
      <c r="X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row>
    <row r="3" spans="1:82" s="397" customFormat="1">
      <c r="A3" s="496" t="s">
        <v>271</v>
      </c>
      <c r="B3" s="496"/>
      <c r="C3" s="496"/>
      <c r="D3" s="496"/>
      <c r="E3" s="496"/>
      <c r="F3" s="496"/>
      <c r="G3" s="496"/>
      <c r="H3" s="496"/>
      <c r="I3" s="496"/>
      <c r="J3" s="496"/>
      <c r="K3" s="496"/>
      <c r="L3" s="399" t="s">
        <v>282</v>
      </c>
      <c r="M3" s="396"/>
      <c r="X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row>
    <row r="4" spans="1:82" s="397" customFormat="1">
      <c r="A4" s="497" t="s">
        <v>971</v>
      </c>
      <c r="B4" s="497"/>
      <c r="C4" s="497"/>
      <c r="D4" s="497"/>
      <c r="E4" s="497"/>
      <c r="F4" s="497"/>
      <c r="G4" s="497"/>
      <c r="H4" s="497"/>
      <c r="I4" s="497"/>
      <c r="J4" s="497"/>
      <c r="K4" s="497"/>
      <c r="L4" s="399" t="s">
        <v>288</v>
      </c>
      <c r="M4" s="396"/>
      <c r="X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row>
    <row r="5" spans="1:82" s="397" customFormat="1">
      <c r="A5" s="497">
        <f>[4]PPN!$C$5</f>
        <v>2024</v>
      </c>
      <c r="B5" s="497"/>
      <c r="C5" s="497"/>
      <c r="D5" s="497"/>
      <c r="E5" s="497"/>
      <c r="F5" s="497"/>
      <c r="G5" s="497"/>
      <c r="H5" s="497"/>
      <c r="I5" s="497"/>
      <c r="J5" s="497"/>
      <c r="K5" s="497"/>
      <c r="L5" s="399" t="s">
        <v>283</v>
      </c>
      <c r="M5" s="400"/>
      <c r="X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row>
    <row r="6" spans="1:82">
      <c r="A6" s="401" t="s">
        <v>214</v>
      </c>
      <c r="B6" s="498" t="str">
        <f>[4]PPN!$B$6</f>
        <v>Metropolitano</v>
      </c>
      <c r="C6" s="498"/>
      <c r="D6" s="498"/>
      <c r="E6" s="498"/>
      <c r="F6" s="498"/>
      <c r="G6" s="498"/>
      <c r="H6" s="498"/>
      <c r="I6" s="498"/>
      <c r="J6" s="498"/>
      <c r="K6" s="498"/>
      <c r="L6" s="399" t="s">
        <v>921</v>
      </c>
    </row>
    <row r="7" spans="1:82" s="397" customFormat="1">
      <c r="A7" s="404" t="s">
        <v>923</v>
      </c>
      <c r="B7" s="493" t="s">
        <v>3761</v>
      </c>
      <c r="C7" s="493"/>
      <c r="D7" s="493"/>
      <c r="E7" s="493"/>
      <c r="F7" s="493"/>
      <c r="G7" s="493"/>
      <c r="H7" s="493"/>
      <c r="I7" s="493"/>
      <c r="J7" s="493"/>
      <c r="K7" s="493"/>
      <c r="L7" s="405"/>
      <c r="M7" s="400"/>
      <c r="V7" s="402"/>
      <c r="W7" s="402"/>
      <c r="X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402"/>
      <c r="BQ7" s="402"/>
      <c r="BR7" s="402"/>
      <c r="BS7" s="402"/>
      <c r="BT7" s="402"/>
      <c r="BU7" s="402"/>
      <c r="BV7" s="402"/>
      <c r="BW7" s="402"/>
      <c r="BX7" s="402"/>
      <c r="BY7" s="402"/>
      <c r="BZ7" s="402"/>
      <c r="CA7" s="402"/>
      <c r="CB7" s="402"/>
      <c r="CC7" s="402"/>
      <c r="CD7" s="402"/>
    </row>
    <row r="8" spans="1:82" s="410" customFormat="1" ht="42.75" customHeight="1">
      <c r="A8" s="406" t="s">
        <v>926</v>
      </c>
      <c r="B8" s="406" t="s">
        <v>927</v>
      </c>
      <c r="C8" s="406" t="s">
        <v>928</v>
      </c>
      <c r="D8" s="406" t="s">
        <v>929</v>
      </c>
      <c r="E8" s="406" t="s">
        <v>930</v>
      </c>
      <c r="F8" s="406" t="s">
        <v>931</v>
      </c>
      <c r="G8" s="406" t="s">
        <v>932</v>
      </c>
      <c r="H8" s="406" t="s">
        <v>933</v>
      </c>
      <c r="I8" s="406" t="s">
        <v>934</v>
      </c>
      <c r="J8" s="406" t="s">
        <v>935</v>
      </c>
      <c r="K8" s="406" t="s">
        <v>936</v>
      </c>
      <c r="L8" s="406" t="s">
        <v>937</v>
      </c>
      <c r="M8" s="406" t="s">
        <v>938</v>
      </c>
      <c r="N8" s="406" t="s">
        <v>939</v>
      </c>
      <c r="O8" s="406" t="s">
        <v>940</v>
      </c>
      <c r="P8" s="406" t="s">
        <v>941</v>
      </c>
      <c r="Q8" s="406" t="s">
        <v>942</v>
      </c>
      <c r="R8" s="406" t="s">
        <v>943</v>
      </c>
      <c r="S8" s="406" t="s">
        <v>944</v>
      </c>
      <c r="T8" s="406" t="s">
        <v>945</v>
      </c>
      <c r="U8" s="406" t="s">
        <v>946</v>
      </c>
      <c r="V8" s="406" t="s">
        <v>1088</v>
      </c>
      <c r="W8" s="406" t="s">
        <v>947</v>
      </c>
      <c r="X8" s="407"/>
      <c r="Y8" s="408"/>
      <c r="Z8" s="408"/>
      <c r="AA8" s="408"/>
      <c r="AB8" s="408"/>
      <c r="AC8" s="408"/>
      <c r="AD8" s="409"/>
      <c r="AE8" s="408"/>
      <c r="AF8" s="408"/>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row>
    <row r="9" spans="1:82" s="421" customFormat="1" ht="168.75" customHeight="1">
      <c r="A9" s="413"/>
      <c r="B9" s="413" t="s">
        <v>1089</v>
      </c>
      <c r="C9" s="416" t="s">
        <v>3473</v>
      </c>
      <c r="D9" s="416" t="s">
        <v>3474</v>
      </c>
      <c r="E9" s="416" t="s">
        <v>3475</v>
      </c>
      <c r="F9" s="417"/>
      <c r="G9" s="417"/>
      <c r="H9" s="417">
        <v>1</v>
      </c>
      <c r="I9" s="417"/>
      <c r="J9" s="417"/>
      <c r="K9" s="417">
        <v>1</v>
      </c>
      <c r="L9" s="417"/>
      <c r="M9" s="417"/>
      <c r="N9" s="418">
        <v>1</v>
      </c>
      <c r="O9" s="418"/>
      <c r="P9" s="418"/>
      <c r="Q9" s="418">
        <v>1</v>
      </c>
      <c r="R9" s="419">
        <f t="shared" ref="R9:R63" si="0">SUM(F9:Q9)</f>
        <v>4</v>
      </c>
      <c r="S9" s="414" t="s">
        <v>949</v>
      </c>
      <c r="T9" s="414" t="s">
        <v>958</v>
      </c>
      <c r="U9" s="414"/>
      <c r="V9" s="411" t="s">
        <v>3476</v>
      </c>
      <c r="W9" s="414" t="s">
        <v>3477</v>
      </c>
      <c r="X9" s="420"/>
      <c r="Y9" s="409"/>
      <c r="Z9" s="409"/>
      <c r="AA9" s="409"/>
      <c r="AB9" s="409"/>
      <c r="AC9" s="409"/>
      <c r="AD9" s="409"/>
      <c r="AE9" s="409"/>
      <c r="AF9" s="409"/>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row>
    <row r="10" spans="1:82" s="421" customFormat="1" ht="75.75" customHeight="1">
      <c r="A10" s="413"/>
      <c r="B10" s="413"/>
      <c r="C10" s="416" t="s">
        <v>3796</v>
      </c>
      <c r="D10" s="416" t="s">
        <v>3797</v>
      </c>
      <c r="E10" s="416" t="s">
        <v>3784</v>
      </c>
      <c r="F10" s="456"/>
      <c r="G10" s="456"/>
      <c r="H10" s="456">
        <v>1</v>
      </c>
      <c r="I10" s="456"/>
      <c r="J10" s="456"/>
      <c r="K10" s="456"/>
      <c r="L10" s="456"/>
      <c r="M10" s="456"/>
      <c r="N10" s="457"/>
      <c r="O10" s="457"/>
      <c r="P10" s="457"/>
      <c r="Q10" s="457"/>
      <c r="R10" s="419">
        <f t="shared" si="0"/>
        <v>1</v>
      </c>
      <c r="S10" s="454" t="s">
        <v>948</v>
      </c>
      <c r="T10" s="414"/>
      <c r="U10" s="414"/>
      <c r="V10" s="414" t="s">
        <v>1122</v>
      </c>
      <c r="W10" s="414"/>
      <c r="X10" s="420"/>
      <c r="Y10" s="409"/>
      <c r="Z10" s="409"/>
      <c r="AA10" s="409"/>
      <c r="AB10" s="409"/>
      <c r="AC10" s="409"/>
      <c r="AD10" s="409"/>
      <c r="AE10" s="409"/>
      <c r="AF10" s="409"/>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row>
    <row r="11" spans="1:82" s="421" customFormat="1" ht="63.75" customHeight="1">
      <c r="A11" s="413"/>
      <c r="B11" s="413"/>
      <c r="C11" s="416"/>
      <c r="D11" s="416" t="s">
        <v>3798</v>
      </c>
      <c r="E11" s="416" t="s">
        <v>3785</v>
      </c>
      <c r="F11" s="456"/>
      <c r="G11" s="456"/>
      <c r="H11" s="456">
        <v>1</v>
      </c>
      <c r="I11" s="456"/>
      <c r="J11" s="456"/>
      <c r="K11" s="456">
        <v>1</v>
      </c>
      <c r="L11" s="456"/>
      <c r="M11" s="456"/>
      <c r="N11" s="457">
        <v>1</v>
      </c>
      <c r="O11" s="457"/>
      <c r="P11" s="457"/>
      <c r="Q11" s="457"/>
      <c r="R11" s="419">
        <f t="shared" si="0"/>
        <v>3</v>
      </c>
      <c r="S11" s="454" t="s">
        <v>3810</v>
      </c>
      <c r="T11" s="414"/>
      <c r="U11" s="414"/>
      <c r="V11" s="414" t="s">
        <v>1122</v>
      </c>
      <c r="W11" s="414"/>
      <c r="X11" s="420"/>
      <c r="Y11" s="409"/>
      <c r="Z11" s="409"/>
      <c r="AA11" s="409"/>
      <c r="AB11" s="409"/>
      <c r="AC11" s="409"/>
      <c r="AD11" s="409"/>
      <c r="AE11" s="409"/>
      <c r="AF11" s="409"/>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row>
    <row r="12" spans="1:82" s="421" customFormat="1" ht="38.25">
      <c r="A12" s="413"/>
      <c r="B12" s="413"/>
      <c r="C12" s="416"/>
      <c r="D12" s="416" t="s">
        <v>3799</v>
      </c>
      <c r="E12" s="454" t="s">
        <v>3786</v>
      </c>
      <c r="F12" s="456"/>
      <c r="G12" s="456"/>
      <c r="H12" s="456"/>
      <c r="I12" s="456"/>
      <c r="J12" s="456"/>
      <c r="K12" s="456"/>
      <c r="L12" s="456"/>
      <c r="M12" s="456"/>
      <c r="N12" s="457"/>
      <c r="O12" s="457">
        <v>1</v>
      </c>
      <c r="P12" s="457"/>
      <c r="Q12" s="457"/>
      <c r="R12" s="419">
        <f t="shared" si="0"/>
        <v>1</v>
      </c>
      <c r="S12" s="459" t="s">
        <v>3811</v>
      </c>
      <c r="T12" s="414"/>
      <c r="U12" s="414"/>
      <c r="V12" s="414" t="s">
        <v>1122</v>
      </c>
      <c r="W12" s="414"/>
      <c r="X12" s="420"/>
      <c r="Y12" s="409"/>
      <c r="Z12" s="409"/>
      <c r="AA12" s="409"/>
      <c r="AB12" s="409"/>
      <c r="AC12" s="409"/>
      <c r="AD12" s="409"/>
      <c r="AE12" s="409"/>
      <c r="AF12" s="409"/>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row>
    <row r="13" spans="1:82" s="421" customFormat="1" ht="51">
      <c r="A13" s="413"/>
      <c r="B13" s="413"/>
      <c r="C13" s="416"/>
      <c r="D13" s="416" t="s">
        <v>3800</v>
      </c>
      <c r="E13" s="454" t="s">
        <v>3787</v>
      </c>
      <c r="F13" s="456"/>
      <c r="G13" s="456"/>
      <c r="H13" s="456"/>
      <c r="I13" s="456"/>
      <c r="J13" s="456"/>
      <c r="K13" s="456"/>
      <c r="L13" s="456"/>
      <c r="M13" s="456"/>
      <c r="N13" s="457"/>
      <c r="O13" s="457"/>
      <c r="P13" s="457"/>
      <c r="Q13" s="457">
        <v>1</v>
      </c>
      <c r="R13" s="419">
        <f t="shared" si="0"/>
        <v>1</v>
      </c>
      <c r="S13" s="459" t="s">
        <v>3810</v>
      </c>
      <c r="T13" s="414"/>
      <c r="U13" s="414"/>
      <c r="V13" s="414" t="s">
        <v>1122</v>
      </c>
      <c r="W13" s="414"/>
      <c r="X13" s="420"/>
      <c r="Y13" s="409"/>
      <c r="Z13" s="409"/>
      <c r="AA13" s="409"/>
      <c r="AB13" s="409"/>
      <c r="AC13" s="409"/>
      <c r="AD13" s="409"/>
      <c r="AE13" s="409"/>
      <c r="AF13" s="409"/>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row>
    <row r="14" spans="1:82" s="421" customFormat="1" ht="51">
      <c r="A14" s="413"/>
      <c r="B14" s="413"/>
      <c r="C14" s="416"/>
      <c r="D14" s="416" t="s">
        <v>3801</v>
      </c>
      <c r="E14" s="455" t="s">
        <v>3788</v>
      </c>
      <c r="F14" s="458"/>
      <c r="G14" s="458"/>
      <c r="H14" s="458">
        <v>1</v>
      </c>
      <c r="I14" s="458"/>
      <c r="J14" s="458"/>
      <c r="K14" s="458"/>
      <c r="L14" s="458"/>
      <c r="M14" s="458"/>
      <c r="N14" s="457"/>
      <c r="O14" s="457"/>
      <c r="P14" s="457"/>
      <c r="Q14" s="457"/>
      <c r="R14" s="419">
        <f t="shared" si="0"/>
        <v>1</v>
      </c>
      <c r="S14" s="459" t="s">
        <v>3810</v>
      </c>
      <c r="T14" s="414"/>
      <c r="U14" s="414"/>
      <c r="V14" s="414" t="s">
        <v>1122</v>
      </c>
      <c r="W14" s="414"/>
      <c r="X14" s="420"/>
      <c r="Y14" s="409"/>
      <c r="Z14" s="409"/>
      <c r="AA14" s="409"/>
      <c r="AB14" s="409"/>
      <c r="AC14" s="409"/>
      <c r="AD14" s="409"/>
      <c r="AE14" s="409"/>
      <c r="AF14" s="409"/>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row>
    <row r="15" spans="1:82" s="421" customFormat="1" ht="51">
      <c r="A15" s="413"/>
      <c r="B15" s="413"/>
      <c r="C15" s="416"/>
      <c r="D15" s="416" t="s">
        <v>3802</v>
      </c>
      <c r="E15" s="454" t="s">
        <v>3789</v>
      </c>
      <c r="F15" s="456"/>
      <c r="G15" s="456"/>
      <c r="H15" s="456"/>
      <c r="I15" s="456"/>
      <c r="J15" s="456">
        <v>1</v>
      </c>
      <c r="K15" s="456"/>
      <c r="L15" s="456"/>
      <c r="M15" s="456"/>
      <c r="N15" s="457"/>
      <c r="O15" s="457"/>
      <c r="P15" s="457"/>
      <c r="Q15" s="457"/>
      <c r="R15" s="419">
        <f t="shared" si="0"/>
        <v>1</v>
      </c>
      <c r="S15" s="459" t="s">
        <v>3810</v>
      </c>
      <c r="T15" s="414"/>
      <c r="U15" s="414"/>
      <c r="V15" s="414" t="s">
        <v>1122</v>
      </c>
      <c r="W15" s="414"/>
      <c r="X15" s="420"/>
      <c r="Y15" s="409"/>
      <c r="Z15" s="409"/>
      <c r="AA15" s="409"/>
      <c r="AB15" s="409"/>
      <c r="AC15" s="409"/>
      <c r="AD15" s="409"/>
      <c r="AE15" s="409"/>
      <c r="AF15" s="409"/>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row>
    <row r="16" spans="1:82" s="421" customFormat="1" ht="51">
      <c r="A16" s="413"/>
      <c r="B16" s="413"/>
      <c r="C16" s="416"/>
      <c r="D16" s="416" t="s">
        <v>3803</v>
      </c>
      <c r="E16" s="454" t="s">
        <v>3790</v>
      </c>
      <c r="F16" s="456">
        <v>1</v>
      </c>
      <c r="G16" s="456"/>
      <c r="H16" s="456"/>
      <c r="I16" s="456"/>
      <c r="J16" s="456"/>
      <c r="K16" s="456"/>
      <c r="L16" s="456"/>
      <c r="M16" s="456"/>
      <c r="N16" s="457"/>
      <c r="O16" s="457"/>
      <c r="P16" s="457"/>
      <c r="Q16" s="457"/>
      <c r="R16" s="419">
        <f t="shared" si="0"/>
        <v>1</v>
      </c>
      <c r="S16" s="459" t="s">
        <v>3810</v>
      </c>
      <c r="T16" s="414"/>
      <c r="U16" s="414"/>
      <c r="V16" s="414" t="s">
        <v>1122</v>
      </c>
      <c r="W16" s="414"/>
      <c r="X16" s="420"/>
      <c r="Y16" s="409"/>
      <c r="Z16" s="409"/>
      <c r="AA16" s="409"/>
      <c r="AB16" s="409"/>
      <c r="AC16" s="409"/>
      <c r="AD16" s="409"/>
      <c r="AE16" s="409"/>
      <c r="AF16" s="409"/>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row>
    <row r="17" spans="1:67" s="421" customFormat="1" ht="49.5" customHeight="1">
      <c r="A17" s="413"/>
      <c r="B17" s="413"/>
      <c r="C17" s="416" t="s">
        <v>3809</v>
      </c>
      <c r="D17" s="416" t="s">
        <v>3804</v>
      </c>
      <c r="E17" s="454" t="s">
        <v>3791</v>
      </c>
      <c r="F17" s="456"/>
      <c r="G17" s="456"/>
      <c r="H17" s="456">
        <v>1</v>
      </c>
      <c r="I17" s="456"/>
      <c r="J17" s="456"/>
      <c r="K17" s="456">
        <v>1</v>
      </c>
      <c r="L17" s="456"/>
      <c r="M17" s="456"/>
      <c r="N17" s="457">
        <v>1</v>
      </c>
      <c r="O17" s="457"/>
      <c r="P17" s="457"/>
      <c r="Q17" s="457">
        <v>1</v>
      </c>
      <c r="R17" s="419">
        <f t="shared" si="0"/>
        <v>4</v>
      </c>
      <c r="S17" s="454" t="s">
        <v>957</v>
      </c>
      <c r="T17" s="414"/>
      <c r="U17" s="414"/>
      <c r="V17" s="411" t="s">
        <v>3816</v>
      </c>
      <c r="W17" s="414"/>
      <c r="X17" s="420"/>
      <c r="Y17" s="409"/>
      <c r="Z17" s="409"/>
      <c r="AA17" s="409"/>
      <c r="AB17" s="409"/>
      <c r="AC17" s="409"/>
      <c r="AD17" s="409"/>
      <c r="AE17" s="409"/>
      <c r="AF17" s="409"/>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row>
    <row r="18" spans="1:67" s="421" customFormat="1" ht="38.25">
      <c r="A18" s="413"/>
      <c r="B18" s="413"/>
      <c r="C18" s="416"/>
      <c r="D18" s="416" t="s">
        <v>3805</v>
      </c>
      <c r="E18" s="454" t="s">
        <v>3792</v>
      </c>
      <c r="F18" s="456"/>
      <c r="G18" s="456"/>
      <c r="H18" s="456">
        <v>1</v>
      </c>
      <c r="I18" s="456"/>
      <c r="J18" s="456"/>
      <c r="K18" s="456">
        <v>1</v>
      </c>
      <c r="L18" s="456"/>
      <c r="M18" s="456"/>
      <c r="N18" s="457">
        <v>1</v>
      </c>
      <c r="O18" s="457"/>
      <c r="P18" s="457"/>
      <c r="Q18" s="457">
        <v>1</v>
      </c>
      <c r="R18" s="419">
        <f t="shared" si="0"/>
        <v>4</v>
      </c>
      <c r="S18" s="454" t="s">
        <v>3812</v>
      </c>
      <c r="T18" s="414"/>
      <c r="U18" s="414"/>
      <c r="V18" s="411" t="s">
        <v>3816</v>
      </c>
      <c r="W18" s="414"/>
      <c r="X18" s="420"/>
      <c r="Y18" s="409"/>
      <c r="Z18" s="409"/>
      <c r="AA18" s="409"/>
      <c r="AB18" s="409"/>
      <c r="AC18" s="409"/>
      <c r="AD18" s="409"/>
      <c r="AE18" s="409"/>
      <c r="AF18" s="409"/>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row>
    <row r="19" spans="1:67" s="421" customFormat="1" ht="114.75">
      <c r="A19" s="413"/>
      <c r="B19" s="413"/>
      <c r="C19" s="477"/>
      <c r="D19" s="477" t="s">
        <v>3806</v>
      </c>
      <c r="E19" s="478" t="s">
        <v>3793</v>
      </c>
      <c r="F19" s="479"/>
      <c r="G19" s="479">
        <v>1</v>
      </c>
      <c r="H19" s="479"/>
      <c r="I19" s="479"/>
      <c r="J19" s="479">
        <v>1</v>
      </c>
      <c r="K19" s="479"/>
      <c r="L19" s="479"/>
      <c r="M19" s="479">
        <v>1</v>
      </c>
      <c r="N19" s="480"/>
      <c r="O19" s="480"/>
      <c r="P19" s="480">
        <v>1</v>
      </c>
      <c r="Q19" s="480"/>
      <c r="R19" s="481">
        <f t="shared" si="0"/>
        <v>4</v>
      </c>
      <c r="S19" s="478" t="s">
        <v>3813</v>
      </c>
      <c r="T19" s="482"/>
      <c r="U19" s="483" t="s">
        <v>3815</v>
      </c>
      <c r="V19" s="411" t="s">
        <v>3816</v>
      </c>
      <c r="W19" s="482"/>
      <c r="X19" s="420"/>
      <c r="Y19" s="409"/>
      <c r="Z19" s="409"/>
      <c r="AA19" s="409"/>
      <c r="AB19" s="409"/>
      <c r="AC19" s="409"/>
      <c r="AD19" s="409"/>
      <c r="AE19" s="409"/>
      <c r="AF19" s="409"/>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row>
    <row r="20" spans="1:67" s="421" customFormat="1" ht="38.25">
      <c r="A20" s="413"/>
      <c r="B20" s="413"/>
      <c r="C20" s="416"/>
      <c r="D20" s="416" t="s">
        <v>3807</v>
      </c>
      <c r="E20" s="454" t="s">
        <v>3794</v>
      </c>
      <c r="F20" s="456"/>
      <c r="G20" s="456"/>
      <c r="H20" s="456">
        <v>1</v>
      </c>
      <c r="I20" s="456"/>
      <c r="J20" s="456"/>
      <c r="K20" s="456">
        <v>1</v>
      </c>
      <c r="L20" s="456"/>
      <c r="M20" s="456"/>
      <c r="N20" s="457">
        <v>1</v>
      </c>
      <c r="O20" s="457"/>
      <c r="P20" s="457"/>
      <c r="Q20" s="457">
        <v>1</v>
      </c>
      <c r="R20" s="419">
        <f t="shared" si="0"/>
        <v>4</v>
      </c>
      <c r="S20" s="454" t="s">
        <v>957</v>
      </c>
      <c r="T20" s="414"/>
      <c r="U20" s="414"/>
      <c r="V20" s="411" t="s">
        <v>3816</v>
      </c>
      <c r="W20" s="414"/>
      <c r="X20" s="420"/>
      <c r="Y20" s="409"/>
      <c r="Z20" s="409"/>
      <c r="AA20" s="409"/>
      <c r="AB20" s="409"/>
      <c r="AC20" s="409"/>
      <c r="AD20" s="409"/>
      <c r="AE20" s="409"/>
      <c r="AF20" s="409"/>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row>
    <row r="21" spans="1:67" s="421" customFormat="1" ht="38.25">
      <c r="A21" s="413"/>
      <c r="B21" s="413"/>
      <c r="C21" s="416"/>
      <c r="D21" s="416" t="s">
        <v>3808</v>
      </c>
      <c r="E21" s="454" t="s">
        <v>3795</v>
      </c>
      <c r="F21" s="456"/>
      <c r="G21" s="456"/>
      <c r="H21" s="456"/>
      <c r="I21" s="456"/>
      <c r="J21" s="456">
        <v>1</v>
      </c>
      <c r="K21" s="456"/>
      <c r="L21" s="456"/>
      <c r="M21" s="456"/>
      <c r="N21" s="457"/>
      <c r="O21" s="457">
        <v>1</v>
      </c>
      <c r="P21" s="457"/>
      <c r="Q21" s="457"/>
      <c r="R21" s="419">
        <f t="shared" si="0"/>
        <v>2</v>
      </c>
      <c r="S21" s="459" t="s">
        <v>3814</v>
      </c>
      <c r="T21" s="414"/>
      <c r="U21" s="414"/>
      <c r="V21" s="411" t="s">
        <v>3816</v>
      </c>
      <c r="W21" s="414"/>
      <c r="X21" s="420"/>
      <c r="Y21" s="409"/>
      <c r="Z21" s="409"/>
      <c r="AA21" s="409"/>
      <c r="AB21" s="409"/>
      <c r="AC21" s="409"/>
      <c r="AD21" s="409"/>
      <c r="AE21" s="409"/>
      <c r="AF21" s="409"/>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row>
    <row r="22" spans="1:67" s="452" customFormat="1" ht="140.25">
      <c r="A22" s="474" t="s">
        <v>995</v>
      </c>
      <c r="B22" s="474" t="s">
        <v>1091</v>
      </c>
      <c r="C22" s="460" t="s">
        <v>3766</v>
      </c>
      <c r="D22" s="460" t="s">
        <v>3775</v>
      </c>
      <c r="E22" s="460" t="s">
        <v>3767</v>
      </c>
      <c r="F22" s="461"/>
      <c r="G22" s="461"/>
      <c r="H22" s="461">
        <v>1</v>
      </c>
      <c r="I22" s="461"/>
      <c r="J22" s="461"/>
      <c r="K22" s="461">
        <v>1</v>
      </c>
      <c r="L22" s="461"/>
      <c r="M22" s="461"/>
      <c r="N22" s="461">
        <v>1</v>
      </c>
      <c r="O22" s="461"/>
      <c r="P22" s="461"/>
      <c r="Q22" s="461">
        <v>1</v>
      </c>
      <c r="R22" s="462">
        <f t="shared" si="0"/>
        <v>4</v>
      </c>
      <c r="S22" s="463" t="s">
        <v>957</v>
      </c>
      <c r="T22" s="464"/>
      <c r="U22" s="464"/>
      <c r="V22" s="463" t="s">
        <v>3768</v>
      </c>
      <c r="W22" s="465"/>
      <c r="X22" s="466"/>
      <c r="Y22" s="450"/>
      <c r="Z22" s="450"/>
      <c r="AA22" s="450"/>
      <c r="AB22" s="450"/>
      <c r="AC22" s="450"/>
      <c r="AD22" s="450"/>
      <c r="AE22" s="450"/>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row>
    <row r="23" spans="1:67" s="452" customFormat="1" ht="71.25" customHeight="1">
      <c r="A23" s="474"/>
      <c r="B23" s="474"/>
      <c r="C23" s="460" t="s">
        <v>3766</v>
      </c>
      <c r="D23" s="460" t="s">
        <v>3776</v>
      </c>
      <c r="E23" s="460" t="s">
        <v>3769</v>
      </c>
      <c r="F23" s="461">
        <v>1</v>
      </c>
      <c r="G23" s="461">
        <v>1</v>
      </c>
      <c r="H23" s="461">
        <v>1</v>
      </c>
      <c r="I23" s="461">
        <v>1</v>
      </c>
      <c r="J23" s="461">
        <v>1</v>
      </c>
      <c r="K23" s="461">
        <v>1</v>
      </c>
      <c r="L23" s="461">
        <v>1</v>
      </c>
      <c r="M23" s="461">
        <v>1</v>
      </c>
      <c r="N23" s="461">
        <v>1</v>
      </c>
      <c r="O23" s="461">
        <v>1</v>
      </c>
      <c r="P23" s="461">
        <v>1</v>
      </c>
      <c r="Q23" s="461">
        <v>1</v>
      </c>
      <c r="R23" s="462">
        <f t="shared" si="0"/>
        <v>12</v>
      </c>
      <c r="S23" s="463"/>
      <c r="T23" s="464"/>
      <c r="U23" s="464"/>
      <c r="V23" s="463"/>
      <c r="W23" s="465"/>
      <c r="X23" s="466"/>
      <c r="Y23" s="450"/>
      <c r="Z23" s="450"/>
      <c r="AA23" s="450"/>
      <c r="AB23" s="450"/>
      <c r="AC23" s="450"/>
      <c r="AD23" s="450"/>
      <c r="AE23" s="450"/>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row>
    <row r="24" spans="1:67" s="452" customFormat="1" ht="70.5" customHeight="1">
      <c r="A24" s="474"/>
      <c r="B24" s="474"/>
      <c r="C24" s="460" t="s">
        <v>3766</v>
      </c>
      <c r="D24" s="460" t="s">
        <v>3777</v>
      </c>
      <c r="E24" s="460" t="s">
        <v>3770</v>
      </c>
      <c r="F24" s="461"/>
      <c r="G24" s="461"/>
      <c r="H24" s="461">
        <v>1</v>
      </c>
      <c r="I24" s="461"/>
      <c r="J24" s="461"/>
      <c r="K24" s="461">
        <v>1</v>
      </c>
      <c r="L24" s="461"/>
      <c r="M24" s="461"/>
      <c r="N24" s="461">
        <v>1</v>
      </c>
      <c r="O24" s="461"/>
      <c r="P24" s="461"/>
      <c r="Q24" s="461">
        <v>1</v>
      </c>
      <c r="R24" s="462">
        <f t="shared" si="0"/>
        <v>4</v>
      </c>
      <c r="S24" s="463"/>
      <c r="T24" s="464"/>
      <c r="U24" s="464"/>
      <c r="V24" s="463"/>
      <c r="W24" s="465"/>
      <c r="X24" s="466"/>
      <c r="Y24" s="450"/>
      <c r="Z24" s="450"/>
      <c r="AA24" s="450"/>
      <c r="AB24" s="450"/>
      <c r="AC24" s="450"/>
      <c r="AD24" s="450"/>
      <c r="AE24" s="450"/>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451"/>
      <c r="BM24" s="451"/>
      <c r="BN24" s="451"/>
    </row>
    <row r="25" spans="1:67" s="452" customFormat="1" ht="140.25">
      <c r="A25" s="474"/>
      <c r="B25" s="475" t="s">
        <v>1091</v>
      </c>
      <c r="C25" s="460" t="s">
        <v>3771</v>
      </c>
      <c r="D25" s="460" t="s">
        <v>3778</v>
      </c>
      <c r="E25" s="460" t="s">
        <v>3772</v>
      </c>
      <c r="F25" s="461"/>
      <c r="G25" s="461"/>
      <c r="H25" s="461"/>
      <c r="I25" s="461"/>
      <c r="J25" s="461"/>
      <c r="K25" s="461">
        <v>1</v>
      </c>
      <c r="L25" s="461">
        <v>1</v>
      </c>
      <c r="M25" s="461">
        <v>1</v>
      </c>
      <c r="N25" s="461">
        <v>1</v>
      </c>
      <c r="O25" s="461">
        <v>1</v>
      </c>
      <c r="P25" s="461">
        <v>1</v>
      </c>
      <c r="Q25" s="461">
        <v>1</v>
      </c>
      <c r="R25" s="462">
        <f t="shared" si="0"/>
        <v>7</v>
      </c>
      <c r="S25" s="463" t="s">
        <v>3773</v>
      </c>
      <c r="T25" s="464"/>
      <c r="U25" s="464"/>
      <c r="V25" s="464"/>
      <c r="W25" s="465"/>
      <c r="X25" s="444"/>
      <c r="Y25" s="450"/>
      <c r="Z25" s="450"/>
      <c r="AA25" s="450"/>
      <c r="AB25" s="450"/>
      <c r="AC25" s="450"/>
      <c r="AD25" s="450"/>
      <c r="AE25" s="450"/>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c r="BI25" s="451"/>
      <c r="BJ25" s="451"/>
      <c r="BK25" s="451"/>
      <c r="BL25" s="451"/>
      <c r="BM25" s="451"/>
      <c r="BN25" s="451"/>
    </row>
    <row r="26" spans="1:67" s="452" customFormat="1" ht="57" customHeight="1">
      <c r="A26" s="474"/>
      <c r="B26" s="476"/>
      <c r="C26" s="460"/>
      <c r="D26" s="460" t="s">
        <v>3779</v>
      </c>
      <c r="E26" s="460" t="s">
        <v>3774</v>
      </c>
      <c r="F26" s="461"/>
      <c r="G26" s="461"/>
      <c r="H26" s="461"/>
      <c r="I26" s="461"/>
      <c r="J26" s="461">
        <v>1</v>
      </c>
      <c r="K26" s="461"/>
      <c r="L26" s="461"/>
      <c r="M26" s="461"/>
      <c r="N26" s="461"/>
      <c r="O26" s="461">
        <v>1</v>
      </c>
      <c r="P26" s="461"/>
      <c r="Q26" s="461"/>
      <c r="R26" s="462">
        <f t="shared" si="0"/>
        <v>2</v>
      </c>
      <c r="S26" s="463" t="s">
        <v>952</v>
      </c>
      <c r="T26" s="464"/>
      <c r="U26" s="464"/>
      <c r="V26" s="464"/>
      <c r="W26" s="465"/>
      <c r="X26" s="444"/>
      <c r="Y26" s="450"/>
      <c r="Z26" s="450"/>
      <c r="AA26" s="450"/>
      <c r="AB26" s="450"/>
      <c r="AC26" s="450"/>
      <c r="AD26" s="450"/>
      <c r="AE26" s="450"/>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row>
    <row r="27" spans="1:67" s="452" customFormat="1" ht="60" customHeight="1">
      <c r="A27" s="474"/>
      <c r="B27" s="476"/>
      <c r="C27" s="460"/>
      <c r="D27" s="460" t="s">
        <v>3783</v>
      </c>
      <c r="E27" s="467" t="s">
        <v>3782</v>
      </c>
      <c r="F27" s="468">
        <v>1</v>
      </c>
      <c r="G27" s="468">
        <v>1</v>
      </c>
      <c r="H27" s="468">
        <v>1</v>
      </c>
      <c r="I27" s="468">
        <v>1</v>
      </c>
      <c r="J27" s="468">
        <v>1</v>
      </c>
      <c r="K27" s="468">
        <v>1</v>
      </c>
      <c r="L27" s="468">
        <v>1</v>
      </c>
      <c r="M27" s="468">
        <v>1</v>
      </c>
      <c r="N27" s="468">
        <v>1</v>
      </c>
      <c r="O27" s="468">
        <v>1</v>
      </c>
      <c r="P27" s="468">
        <v>1</v>
      </c>
      <c r="Q27" s="468">
        <v>1</v>
      </c>
      <c r="R27" s="462">
        <f t="shared" si="0"/>
        <v>12</v>
      </c>
      <c r="S27" s="463" t="s">
        <v>948</v>
      </c>
      <c r="T27" s="464"/>
      <c r="U27" s="464"/>
      <c r="V27" s="464"/>
      <c r="W27" s="465"/>
      <c r="X27" s="453"/>
      <c r="Y27" s="450"/>
      <c r="Z27" s="450"/>
      <c r="AA27" s="450"/>
      <c r="AB27" s="450"/>
      <c r="AC27" s="450"/>
      <c r="AD27" s="450"/>
      <c r="AE27" s="450"/>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row>
    <row r="28" spans="1:67" s="421" customFormat="1" ht="140.25">
      <c r="A28" s="413" t="s">
        <v>995</v>
      </c>
      <c r="B28" s="413" t="s">
        <v>1091</v>
      </c>
      <c r="C28" s="416" t="s">
        <v>3479</v>
      </c>
      <c r="D28" s="415" t="s">
        <v>3480</v>
      </c>
      <c r="E28" s="416" t="s">
        <v>3481</v>
      </c>
      <c r="F28" s="415"/>
      <c r="G28" s="415"/>
      <c r="H28" s="415">
        <v>1</v>
      </c>
      <c r="I28" s="415"/>
      <c r="J28" s="415"/>
      <c r="K28" s="415"/>
      <c r="L28" s="415"/>
      <c r="M28" s="415"/>
      <c r="N28" s="424">
        <v>1</v>
      </c>
      <c r="O28" s="424"/>
      <c r="P28" s="424"/>
      <c r="Q28" s="424"/>
      <c r="R28" s="419">
        <f t="shared" si="0"/>
        <v>2</v>
      </c>
      <c r="S28" s="414" t="s">
        <v>11</v>
      </c>
      <c r="T28" s="414"/>
      <c r="U28" s="414" t="s">
        <v>3482</v>
      </c>
      <c r="V28" s="411" t="s">
        <v>3478</v>
      </c>
      <c r="W28" s="414" t="s">
        <v>3483</v>
      </c>
      <c r="X28" s="420"/>
      <c r="Y28" s="409"/>
      <c r="Z28" s="409"/>
      <c r="AA28" s="409"/>
      <c r="AB28" s="409"/>
      <c r="AC28" s="409"/>
      <c r="AD28" s="409"/>
      <c r="AE28" s="409"/>
      <c r="AF28" s="409"/>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row>
    <row r="29" spans="1:67" s="412" customFormat="1" ht="51">
      <c r="A29" s="413"/>
      <c r="B29" s="413"/>
      <c r="C29" s="413"/>
      <c r="D29" s="427" t="s">
        <v>3484</v>
      </c>
      <c r="E29" s="413" t="s">
        <v>3485</v>
      </c>
      <c r="F29" s="427"/>
      <c r="G29" s="427"/>
      <c r="H29" s="427"/>
      <c r="I29" s="427">
        <v>1</v>
      </c>
      <c r="J29" s="427"/>
      <c r="K29" s="427"/>
      <c r="L29" s="427"/>
      <c r="M29" s="427"/>
      <c r="N29" s="430"/>
      <c r="O29" s="430">
        <v>1</v>
      </c>
      <c r="P29" s="430"/>
      <c r="Q29" s="430"/>
      <c r="R29" s="439">
        <f t="shared" si="0"/>
        <v>2</v>
      </c>
      <c r="S29" s="423" t="s">
        <v>11</v>
      </c>
      <c r="T29" s="423"/>
      <c r="U29" s="423" t="s">
        <v>3486</v>
      </c>
      <c r="V29" s="423" t="s">
        <v>3487</v>
      </c>
      <c r="W29" s="423" t="s">
        <v>3483</v>
      </c>
    </row>
    <row r="30" spans="1:67" s="421" customFormat="1" ht="38.25">
      <c r="A30" s="413"/>
      <c r="B30" s="413"/>
      <c r="C30" s="416"/>
      <c r="D30" s="415" t="s">
        <v>3488</v>
      </c>
      <c r="E30" s="416" t="s">
        <v>3489</v>
      </c>
      <c r="F30" s="415">
        <v>1</v>
      </c>
      <c r="G30" s="415">
        <v>1</v>
      </c>
      <c r="H30" s="415">
        <v>1</v>
      </c>
      <c r="I30" s="415">
        <v>1</v>
      </c>
      <c r="J30" s="415">
        <v>1</v>
      </c>
      <c r="K30" s="415">
        <v>1</v>
      </c>
      <c r="L30" s="415">
        <v>1</v>
      </c>
      <c r="M30" s="415">
        <v>1</v>
      </c>
      <c r="N30" s="424">
        <v>1</v>
      </c>
      <c r="O30" s="424">
        <v>1</v>
      </c>
      <c r="P30" s="424">
        <v>1</v>
      </c>
      <c r="Q30" s="424">
        <v>1</v>
      </c>
      <c r="R30" s="419">
        <f t="shared" si="0"/>
        <v>12</v>
      </c>
      <c r="S30" s="414" t="s">
        <v>11</v>
      </c>
      <c r="T30" s="414"/>
      <c r="U30" s="414" t="s">
        <v>3490</v>
      </c>
      <c r="V30" s="414" t="s">
        <v>3491</v>
      </c>
      <c r="W30" s="414" t="s">
        <v>3492</v>
      </c>
      <c r="X30" s="420"/>
      <c r="Y30" s="409"/>
      <c r="Z30" s="409"/>
      <c r="AA30" s="409"/>
      <c r="AB30" s="409"/>
      <c r="AC30" s="409"/>
      <c r="AD30" s="409"/>
      <c r="AE30" s="409"/>
      <c r="AF30" s="409"/>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row>
    <row r="31" spans="1:67" s="421" customFormat="1" ht="38.25">
      <c r="A31" s="413"/>
      <c r="B31" s="413"/>
      <c r="C31" s="416"/>
      <c r="D31" s="415" t="s">
        <v>3493</v>
      </c>
      <c r="E31" s="416" t="s">
        <v>3494</v>
      </c>
      <c r="F31" s="415"/>
      <c r="G31" s="415"/>
      <c r="H31" s="415"/>
      <c r="I31" s="415"/>
      <c r="J31" s="415"/>
      <c r="K31" s="415">
        <v>1</v>
      </c>
      <c r="L31" s="415"/>
      <c r="M31" s="415"/>
      <c r="N31" s="424"/>
      <c r="O31" s="424"/>
      <c r="P31" s="424"/>
      <c r="Q31" s="424"/>
      <c r="R31" s="419">
        <f t="shared" si="0"/>
        <v>1</v>
      </c>
      <c r="S31" s="414" t="s">
        <v>952</v>
      </c>
      <c r="T31" s="414"/>
      <c r="U31" s="414" t="s">
        <v>3486</v>
      </c>
      <c r="V31" s="414" t="s">
        <v>3491</v>
      </c>
      <c r="W31" s="414" t="s">
        <v>3495</v>
      </c>
      <c r="X31" s="420"/>
      <c r="Y31" s="409"/>
      <c r="Z31" s="409"/>
      <c r="AA31" s="409"/>
      <c r="AB31" s="409"/>
      <c r="AC31" s="409"/>
      <c r="AD31" s="409"/>
      <c r="AE31" s="409"/>
      <c r="AF31" s="409"/>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row>
    <row r="32" spans="1:67" s="440" customFormat="1" ht="76.5">
      <c r="A32" s="413"/>
      <c r="B32" s="413"/>
      <c r="C32" s="413"/>
      <c r="D32" s="427" t="s">
        <v>3496</v>
      </c>
      <c r="E32" s="413" t="s">
        <v>3497</v>
      </c>
      <c r="F32" s="427"/>
      <c r="G32" s="427"/>
      <c r="H32" s="427"/>
      <c r="I32" s="427"/>
      <c r="J32" s="427"/>
      <c r="K32" s="427"/>
      <c r="L32" s="427"/>
      <c r="M32" s="427"/>
      <c r="N32" s="430">
        <v>1</v>
      </c>
      <c r="O32" s="430"/>
      <c r="P32" s="430"/>
      <c r="Q32" s="430"/>
      <c r="R32" s="439">
        <f t="shared" si="0"/>
        <v>1</v>
      </c>
      <c r="S32" s="423" t="s">
        <v>11</v>
      </c>
      <c r="T32" s="423"/>
      <c r="U32" s="423" t="s">
        <v>3498</v>
      </c>
      <c r="V32" s="423" t="s">
        <v>3491</v>
      </c>
      <c r="W32" s="423"/>
    </row>
    <row r="33" spans="1:67" s="421" customFormat="1" ht="41.25" customHeight="1">
      <c r="A33" s="413"/>
      <c r="B33" s="413"/>
      <c r="C33" s="416"/>
      <c r="D33" s="415" t="s">
        <v>3499</v>
      </c>
      <c r="E33" s="416" t="s">
        <v>3500</v>
      </c>
      <c r="F33" s="415"/>
      <c r="G33" s="415"/>
      <c r="H33" s="415">
        <v>1</v>
      </c>
      <c r="I33" s="415"/>
      <c r="J33" s="415"/>
      <c r="K33" s="415">
        <v>1</v>
      </c>
      <c r="L33" s="415"/>
      <c r="M33" s="415"/>
      <c r="N33" s="424">
        <v>1</v>
      </c>
      <c r="O33" s="424"/>
      <c r="P33" s="424"/>
      <c r="Q33" s="424"/>
      <c r="R33" s="419">
        <f t="shared" si="0"/>
        <v>3</v>
      </c>
      <c r="S33" s="414" t="s">
        <v>949</v>
      </c>
      <c r="T33" s="414" t="s">
        <v>948</v>
      </c>
      <c r="U33" s="414" t="s">
        <v>3501</v>
      </c>
      <c r="V33" s="414" t="s">
        <v>3491</v>
      </c>
      <c r="W33" s="414"/>
      <c r="X33" s="420"/>
      <c r="Y33" s="409"/>
      <c r="Z33" s="409"/>
      <c r="AA33" s="409"/>
      <c r="AB33" s="409"/>
      <c r="AC33" s="409"/>
      <c r="AD33" s="409"/>
      <c r="AE33" s="409"/>
      <c r="AF33" s="409"/>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row>
    <row r="34" spans="1:67" s="421" customFormat="1" ht="42" customHeight="1">
      <c r="A34" s="413"/>
      <c r="B34" s="413"/>
      <c r="C34" s="416"/>
      <c r="D34" s="415" t="s">
        <v>3502</v>
      </c>
      <c r="E34" s="416" t="s">
        <v>3503</v>
      </c>
      <c r="F34" s="415">
        <v>1</v>
      </c>
      <c r="G34" s="415">
        <v>1</v>
      </c>
      <c r="H34" s="415">
        <v>1</v>
      </c>
      <c r="I34" s="415">
        <v>1</v>
      </c>
      <c r="J34" s="415">
        <v>1</v>
      </c>
      <c r="K34" s="415">
        <v>1</v>
      </c>
      <c r="L34" s="415">
        <v>1</v>
      </c>
      <c r="M34" s="415">
        <v>1</v>
      </c>
      <c r="N34" s="424">
        <v>1</v>
      </c>
      <c r="O34" s="424">
        <v>1</v>
      </c>
      <c r="P34" s="424">
        <v>1</v>
      </c>
      <c r="Q34" s="424">
        <v>1</v>
      </c>
      <c r="R34" s="419">
        <f t="shared" si="0"/>
        <v>12</v>
      </c>
      <c r="S34" s="414" t="s">
        <v>11</v>
      </c>
      <c r="T34" s="414"/>
      <c r="U34" s="414" t="s">
        <v>3504</v>
      </c>
      <c r="V34" s="414" t="s">
        <v>3491</v>
      </c>
      <c r="W34" s="414" t="s">
        <v>3505</v>
      </c>
      <c r="X34" s="420"/>
      <c r="Y34" s="409"/>
      <c r="Z34" s="409"/>
      <c r="AA34" s="409"/>
      <c r="AB34" s="409"/>
      <c r="AC34" s="409"/>
      <c r="AD34" s="409"/>
      <c r="AE34" s="409"/>
      <c r="AF34" s="409"/>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row>
    <row r="35" spans="1:67" s="421" customFormat="1" ht="34.5" customHeight="1">
      <c r="A35" s="413"/>
      <c r="B35" s="413"/>
      <c r="C35" s="416"/>
      <c r="D35" s="415" t="s">
        <v>3506</v>
      </c>
      <c r="E35" s="416" t="s">
        <v>3507</v>
      </c>
      <c r="F35" s="424">
        <v>1</v>
      </c>
      <c r="G35" s="424">
        <v>1</v>
      </c>
      <c r="H35" s="424">
        <v>1</v>
      </c>
      <c r="I35" s="424">
        <v>1</v>
      </c>
      <c r="J35" s="424">
        <v>1</v>
      </c>
      <c r="K35" s="424">
        <v>1</v>
      </c>
      <c r="L35" s="424">
        <v>1</v>
      </c>
      <c r="M35" s="424">
        <v>1</v>
      </c>
      <c r="N35" s="424">
        <v>1</v>
      </c>
      <c r="O35" s="424">
        <v>1</v>
      </c>
      <c r="P35" s="424">
        <v>1</v>
      </c>
      <c r="Q35" s="424">
        <v>1</v>
      </c>
      <c r="R35" s="419">
        <f t="shared" si="0"/>
        <v>12</v>
      </c>
      <c r="S35" s="414" t="s">
        <v>948</v>
      </c>
      <c r="T35" s="414"/>
      <c r="U35" s="414"/>
      <c r="V35" s="414" t="s">
        <v>3491</v>
      </c>
      <c r="W35" s="414" t="s">
        <v>3508</v>
      </c>
      <c r="X35" s="420"/>
      <c r="Y35" s="409"/>
      <c r="Z35" s="409"/>
      <c r="AA35" s="409"/>
      <c r="AB35" s="409"/>
      <c r="AC35" s="409"/>
      <c r="AD35" s="409"/>
      <c r="AE35" s="409"/>
      <c r="AF35" s="409"/>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row>
    <row r="36" spans="1:67" s="421" customFormat="1" ht="66.75" customHeight="1">
      <c r="A36" s="413"/>
      <c r="B36" s="413"/>
      <c r="C36" s="416" t="s">
        <v>3509</v>
      </c>
      <c r="D36" s="415" t="s">
        <v>3510</v>
      </c>
      <c r="E36" s="416" t="s">
        <v>3511</v>
      </c>
      <c r="F36" s="415">
        <v>1</v>
      </c>
      <c r="G36" s="415">
        <v>1</v>
      </c>
      <c r="H36" s="415">
        <v>1</v>
      </c>
      <c r="I36" s="415">
        <v>1</v>
      </c>
      <c r="J36" s="415">
        <v>1</v>
      </c>
      <c r="K36" s="415">
        <v>1</v>
      </c>
      <c r="L36" s="415">
        <v>1</v>
      </c>
      <c r="M36" s="415">
        <v>1</v>
      </c>
      <c r="N36" s="424">
        <v>1</v>
      </c>
      <c r="O36" s="424">
        <v>1</v>
      </c>
      <c r="P36" s="424">
        <v>1</v>
      </c>
      <c r="Q36" s="424">
        <v>1</v>
      </c>
      <c r="R36" s="419">
        <f t="shared" si="0"/>
        <v>12</v>
      </c>
      <c r="S36" s="414" t="s">
        <v>958</v>
      </c>
      <c r="T36" s="414" t="s">
        <v>11</v>
      </c>
      <c r="U36" s="414" t="s">
        <v>3512</v>
      </c>
      <c r="V36" s="414" t="s">
        <v>3487</v>
      </c>
      <c r="W36" s="414"/>
      <c r="X36" s="420"/>
      <c r="Y36" s="409"/>
      <c r="Z36" s="409"/>
      <c r="AA36" s="409"/>
      <c r="AB36" s="409"/>
      <c r="AC36" s="409"/>
      <c r="AD36" s="409"/>
      <c r="AE36" s="409"/>
      <c r="AF36" s="409"/>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row>
    <row r="37" spans="1:67" s="421" customFormat="1" ht="45.75" customHeight="1">
      <c r="A37" s="413"/>
      <c r="B37" s="413"/>
      <c r="C37" s="416"/>
      <c r="D37" s="415" t="s">
        <v>3513</v>
      </c>
      <c r="E37" s="416" t="s">
        <v>3514</v>
      </c>
      <c r="F37" s="415">
        <v>1</v>
      </c>
      <c r="G37" s="415"/>
      <c r="H37" s="415"/>
      <c r="I37" s="415"/>
      <c r="J37" s="415"/>
      <c r="K37" s="415"/>
      <c r="L37" s="415"/>
      <c r="M37" s="415"/>
      <c r="N37" s="424"/>
      <c r="O37" s="424"/>
      <c r="P37" s="424"/>
      <c r="Q37" s="424"/>
      <c r="R37" s="419">
        <f t="shared" si="0"/>
        <v>1</v>
      </c>
      <c r="S37" s="414" t="s">
        <v>958</v>
      </c>
      <c r="T37" s="414" t="s">
        <v>11</v>
      </c>
      <c r="U37" s="414" t="s">
        <v>3515</v>
      </c>
      <c r="V37" s="414" t="s">
        <v>3487</v>
      </c>
      <c r="W37" s="414"/>
      <c r="X37" s="420"/>
      <c r="Y37" s="409"/>
      <c r="Z37" s="409"/>
      <c r="AA37" s="409"/>
      <c r="AB37" s="409"/>
      <c r="AC37" s="409"/>
      <c r="AD37" s="409"/>
      <c r="AE37" s="409"/>
      <c r="AF37" s="409"/>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row>
    <row r="38" spans="1:67" s="421" customFormat="1" ht="63.75">
      <c r="A38" s="413"/>
      <c r="B38" s="413"/>
      <c r="C38" s="416"/>
      <c r="D38" s="415" t="s">
        <v>3516</v>
      </c>
      <c r="E38" s="416" t="s">
        <v>3517</v>
      </c>
      <c r="F38" s="415"/>
      <c r="G38" s="415"/>
      <c r="H38" s="415">
        <v>1</v>
      </c>
      <c r="I38" s="415"/>
      <c r="J38" s="415"/>
      <c r="K38" s="415"/>
      <c r="L38" s="415"/>
      <c r="M38" s="415"/>
      <c r="N38" s="424">
        <v>1</v>
      </c>
      <c r="O38" s="424"/>
      <c r="P38" s="424"/>
      <c r="Q38" s="424"/>
      <c r="R38" s="419">
        <f t="shared" si="0"/>
        <v>2</v>
      </c>
      <c r="S38" s="414" t="s">
        <v>949</v>
      </c>
      <c r="T38" s="414"/>
      <c r="U38" s="414"/>
      <c r="V38" s="414" t="s">
        <v>3487</v>
      </c>
      <c r="W38" s="414"/>
      <c r="X38" s="420"/>
      <c r="Y38" s="409"/>
      <c r="Z38" s="409"/>
      <c r="AA38" s="409"/>
      <c r="AB38" s="409"/>
      <c r="AC38" s="409"/>
      <c r="AD38" s="409"/>
      <c r="AE38" s="409"/>
      <c r="AF38" s="409"/>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row>
    <row r="39" spans="1:67" s="421" customFormat="1" ht="38.25">
      <c r="A39" s="413"/>
      <c r="B39" s="413"/>
      <c r="C39" s="416"/>
      <c r="D39" s="415" t="s">
        <v>3518</v>
      </c>
      <c r="E39" s="416" t="s">
        <v>3519</v>
      </c>
      <c r="F39" s="415">
        <v>1</v>
      </c>
      <c r="G39" s="415">
        <v>1</v>
      </c>
      <c r="H39" s="415">
        <v>1</v>
      </c>
      <c r="I39" s="415">
        <v>1</v>
      </c>
      <c r="J39" s="415">
        <v>1</v>
      </c>
      <c r="K39" s="415">
        <v>1</v>
      </c>
      <c r="L39" s="415">
        <v>1</v>
      </c>
      <c r="M39" s="415">
        <v>1</v>
      </c>
      <c r="N39" s="424">
        <v>1</v>
      </c>
      <c r="O39" s="424">
        <v>1</v>
      </c>
      <c r="P39" s="424">
        <v>1</v>
      </c>
      <c r="Q39" s="424">
        <v>1</v>
      </c>
      <c r="R39" s="419">
        <f t="shared" si="0"/>
        <v>12</v>
      </c>
      <c r="S39" s="414" t="s">
        <v>957</v>
      </c>
      <c r="T39" s="414"/>
      <c r="U39" s="414"/>
      <c r="V39" s="414" t="s">
        <v>3718</v>
      </c>
      <c r="W39" s="414"/>
      <c r="X39" s="420"/>
      <c r="Y39" s="409"/>
      <c r="Z39" s="409"/>
      <c r="AA39" s="409"/>
      <c r="AB39" s="409"/>
      <c r="AC39" s="409"/>
      <c r="AD39" s="409"/>
      <c r="AE39" s="409"/>
      <c r="AF39" s="409"/>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row>
    <row r="40" spans="1:67" s="421" customFormat="1" ht="38.25">
      <c r="A40" s="413"/>
      <c r="B40" s="413"/>
      <c r="C40" s="416"/>
      <c r="D40" s="415" t="s">
        <v>3520</v>
      </c>
      <c r="E40" s="416" t="s">
        <v>3521</v>
      </c>
      <c r="F40" s="415">
        <v>1</v>
      </c>
      <c r="G40" s="415">
        <v>1</v>
      </c>
      <c r="H40" s="415">
        <v>1</v>
      </c>
      <c r="I40" s="415">
        <v>1</v>
      </c>
      <c r="J40" s="415">
        <v>1</v>
      </c>
      <c r="K40" s="415">
        <v>1</v>
      </c>
      <c r="L40" s="415">
        <v>1</v>
      </c>
      <c r="M40" s="415">
        <v>1</v>
      </c>
      <c r="N40" s="424">
        <v>1</v>
      </c>
      <c r="O40" s="424">
        <v>1</v>
      </c>
      <c r="P40" s="424">
        <v>1</v>
      </c>
      <c r="Q40" s="424">
        <v>1</v>
      </c>
      <c r="R40" s="419">
        <f t="shared" si="0"/>
        <v>12</v>
      </c>
      <c r="S40" s="414" t="s">
        <v>957</v>
      </c>
      <c r="T40" s="414"/>
      <c r="U40" s="414"/>
      <c r="V40" s="414" t="s">
        <v>3718</v>
      </c>
      <c r="W40" s="414"/>
      <c r="X40" s="420"/>
      <c r="Y40" s="409"/>
      <c r="Z40" s="409"/>
      <c r="AA40" s="409"/>
      <c r="AB40" s="409"/>
      <c r="AC40" s="409"/>
      <c r="AD40" s="409"/>
      <c r="AE40" s="409"/>
      <c r="AF40" s="409"/>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row>
    <row r="41" spans="1:67" s="421" customFormat="1" ht="38.25">
      <c r="A41" s="413"/>
      <c r="B41" s="413"/>
      <c r="C41" s="416"/>
      <c r="D41" s="415" t="s">
        <v>3522</v>
      </c>
      <c r="E41" s="416" t="s">
        <v>3523</v>
      </c>
      <c r="F41" s="415"/>
      <c r="G41" s="415"/>
      <c r="H41" s="415"/>
      <c r="I41" s="415"/>
      <c r="J41" s="415"/>
      <c r="K41" s="415"/>
      <c r="L41" s="415">
        <v>1</v>
      </c>
      <c r="M41" s="415"/>
      <c r="N41" s="424"/>
      <c r="O41" s="424"/>
      <c r="P41" s="424"/>
      <c r="Q41" s="424">
        <v>1</v>
      </c>
      <c r="R41" s="419">
        <f t="shared" si="0"/>
        <v>2</v>
      </c>
      <c r="S41" s="414" t="s">
        <v>11</v>
      </c>
      <c r="T41" s="414"/>
      <c r="U41" s="414" t="s">
        <v>1135</v>
      </c>
      <c r="V41" s="414" t="s">
        <v>3718</v>
      </c>
      <c r="W41" s="414"/>
      <c r="X41" s="420"/>
      <c r="Y41" s="409"/>
      <c r="Z41" s="409"/>
      <c r="AA41" s="409"/>
      <c r="AB41" s="409"/>
      <c r="AC41" s="409"/>
      <c r="AD41" s="409"/>
      <c r="AE41" s="409"/>
      <c r="AF41" s="409"/>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row>
    <row r="42" spans="1:67" s="442" customFormat="1" ht="25.5">
      <c r="A42" s="413"/>
      <c r="B42" s="413"/>
      <c r="C42" s="413"/>
      <c r="D42" s="427" t="s">
        <v>3524</v>
      </c>
      <c r="E42" s="413" t="s">
        <v>3525</v>
      </c>
      <c r="F42" s="427"/>
      <c r="G42" s="427"/>
      <c r="H42" s="427"/>
      <c r="I42" s="427"/>
      <c r="J42" s="427"/>
      <c r="K42" s="427"/>
      <c r="L42" s="427">
        <v>1</v>
      </c>
      <c r="M42" s="427"/>
      <c r="N42" s="430"/>
      <c r="O42" s="430"/>
      <c r="P42" s="430"/>
      <c r="Q42" s="430">
        <v>1</v>
      </c>
      <c r="R42" s="439">
        <f t="shared" si="0"/>
        <v>2</v>
      </c>
      <c r="S42" s="423" t="s">
        <v>948</v>
      </c>
      <c r="T42" s="423" t="s">
        <v>952</v>
      </c>
      <c r="U42" s="423"/>
      <c r="V42" s="423" t="s">
        <v>3487</v>
      </c>
      <c r="W42" s="423"/>
    </row>
    <row r="43" spans="1:67" s="421" customFormat="1" ht="38.25">
      <c r="A43" s="413"/>
      <c r="B43" s="414"/>
      <c r="C43" s="416"/>
      <c r="D43" s="415" t="s">
        <v>3526</v>
      </c>
      <c r="E43" s="416" t="s">
        <v>3527</v>
      </c>
      <c r="F43" s="415">
        <v>1</v>
      </c>
      <c r="G43" s="415">
        <v>1</v>
      </c>
      <c r="H43" s="415">
        <v>1</v>
      </c>
      <c r="I43" s="415">
        <v>1</v>
      </c>
      <c r="J43" s="415">
        <v>1</v>
      </c>
      <c r="K43" s="415">
        <v>1</v>
      </c>
      <c r="L43" s="415">
        <v>1</v>
      </c>
      <c r="M43" s="415">
        <v>1</v>
      </c>
      <c r="N43" s="424">
        <v>1</v>
      </c>
      <c r="O43" s="424">
        <v>1</v>
      </c>
      <c r="P43" s="424">
        <v>1</v>
      </c>
      <c r="Q43" s="424">
        <v>1</v>
      </c>
      <c r="R43" s="419">
        <f t="shared" si="0"/>
        <v>12</v>
      </c>
      <c r="S43" s="414" t="s">
        <v>958</v>
      </c>
      <c r="T43" s="414" t="s">
        <v>949</v>
      </c>
      <c r="U43" s="414"/>
      <c r="V43" s="414" t="s">
        <v>3817</v>
      </c>
      <c r="W43" s="414"/>
      <c r="X43" s="420"/>
      <c r="Y43" s="409"/>
      <c r="Z43" s="409"/>
      <c r="AA43" s="409"/>
      <c r="AB43" s="409"/>
      <c r="AC43" s="409"/>
      <c r="AD43" s="409"/>
      <c r="AE43" s="409"/>
      <c r="AF43" s="409"/>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row>
    <row r="44" spans="1:67" s="452" customFormat="1" ht="76.5">
      <c r="A44" s="443" t="s">
        <v>995</v>
      </c>
      <c r="B44" s="443" t="s">
        <v>1092</v>
      </c>
      <c r="C44" s="443" t="s">
        <v>3528</v>
      </c>
      <c r="D44" s="444" t="s">
        <v>3780</v>
      </c>
      <c r="E44" s="445" t="s">
        <v>3764</v>
      </c>
      <c r="F44" s="444">
        <v>1</v>
      </c>
      <c r="G44" s="444">
        <v>1</v>
      </c>
      <c r="H44" s="444">
        <v>1</v>
      </c>
      <c r="I44" s="444">
        <v>1</v>
      </c>
      <c r="J44" s="444">
        <v>1</v>
      </c>
      <c r="K44" s="444">
        <v>1</v>
      </c>
      <c r="L44" s="444">
        <v>1</v>
      </c>
      <c r="M44" s="444">
        <v>1</v>
      </c>
      <c r="N44" s="444">
        <v>1</v>
      </c>
      <c r="O44" s="444">
        <v>1</v>
      </c>
      <c r="P44" s="444">
        <v>1</v>
      </c>
      <c r="Q44" s="444">
        <v>1</v>
      </c>
      <c r="R44" s="446">
        <f t="shared" si="0"/>
        <v>12</v>
      </c>
      <c r="S44" s="445" t="s">
        <v>948</v>
      </c>
      <c r="T44" s="447"/>
      <c r="U44" s="448" t="s">
        <v>3530</v>
      </c>
      <c r="V44" s="447" t="s">
        <v>3818</v>
      </c>
      <c r="W44" s="449"/>
      <c r="X44" s="444"/>
      <c r="Y44" s="450"/>
      <c r="Z44" s="450"/>
      <c r="AA44" s="450"/>
      <c r="AB44" s="450"/>
      <c r="AC44" s="450"/>
      <c r="AD44" s="450"/>
      <c r="AE44" s="450"/>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1"/>
      <c r="BH44" s="451"/>
      <c r="BI44" s="451"/>
      <c r="BJ44" s="451"/>
      <c r="BK44" s="451"/>
      <c r="BL44" s="451"/>
      <c r="BM44" s="451"/>
      <c r="BN44" s="451"/>
    </row>
    <row r="45" spans="1:67" s="452" customFormat="1" ht="54" customHeight="1">
      <c r="A45" s="443"/>
      <c r="B45" s="443"/>
      <c r="C45" s="443"/>
      <c r="D45" s="444" t="s">
        <v>3781</v>
      </c>
      <c r="E45" s="445" t="s">
        <v>3765</v>
      </c>
      <c r="F45" s="444"/>
      <c r="G45" s="444">
        <v>1</v>
      </c>
      <c r="H45" s="444">
        <v>1</v>
      </c>
      <c r="I45" s="444">
        <v>1</v>
      </c>
      <c r="J45" s="444">
        <v>1</v>
      </c>
      <c r="K45" s="444">
        <v>1</v>
      </c>
      <c r="L45" s="444">
        <v>1</v>
      </c>
      <c r="M45" s="444">
        <v>1</v>
      </c>
      <c r="N45" s="444">
        <v>1</v>
      </c>
      <c r="O45" s="444">
        <v>1</v>
      </c>
      <c r="P45" s="444">
        <v>1</v>
      </c>
      <c r="Q45" s="444">
        <v>1</v>
      </c>
      <c r="R45" s="446">
        <f t="shared" si="0"/>
        <v>11</v>
      </c>
      <c r="S45" s="445" t="s">
        <v>952</v>
      </c>
      <c r="T45" s="447"/>
      <c r="U45" s="448"/>
      <c r="V45" s="447" t="s">
        <v>3819</v>
      </c>
      <c r="W45" s="449"/>
      <c r="X45" s="444"/>
      <c r="Y45" s="450"/>
      <c r="Z45" s="450"/>
      <c r="AA45" s="450"/>
      <c r="AB45" s="450"/>
      <c r="AC45" s="450"/>
      <c r="AD45" s="450"/>
      <c r="AE45" s="450"/>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1"/>
      <c r="BL45" s="451"/>
      <c r="BM45" s="451"/>
      <c r="BN45" s="451"/>
    </row>
    <row r="46" spans="1:67" s="421" customFormat="1" ht="99" customHeight="1">
      <c r="A46" s="413" t="s">
        <v>995</v>
      </c>
      <c r="B46" s="413" t="s">
        <v>1092</v>
      </c>
      <c r="C46" s="413" t="s">
        <v>3528</v>
      </c>
      <c r="D46" s="415" t="s">
        <v>1093</v>
      </c>
      <c r="E46" s="416" t="s">
        <v>3529</v>
      </c>
      <c r="F46" s="415"/>
      <c r="G46" s="415"/>
      <c r="H46" s="415">
        <v>1</v>
      </c>
      <c r="I46" s="415"/>
      <c r="J46" s="415"/>
      <c r="K46" s="415">
        <v>1</v>
      </c>
      <c r="L46" s="415"/>
      <c r="M46" s="415"/>
      <c r="N46" s="415">
        <v>1</v>
      </c>
      <c r="O46" s="415"/>
      <c r="P46" s="415"/>
      <c r="Q46" s="415">
        <v>1</v>
      </c>
      <c r="R46" s="419">
        <f>SUM(F46:Q46)</f>
        <v>4</v>
      </c>
      <c r="S46" s="414" t="s">
        <v>952</v>
      </c>
      <c r="T46" s="414"/>
      <c r="U46" s="425" t="s">
        <v>3530</v>
      </c>
      <c r="V46" s="414" t="s">
        <v>3487</v>
      </c>
      <c r="W46" s="426"/>
      <c r="X46" s="420"/>
      <c r="Y46" s="409"/>
      <c r="Z46" s="409"/>
      <c r="AA46" s="409"/>
      <c r="AB46" s="409"/>
      <c r="AC46" s="409"/>
      <c r="AD46" s="409"/>
      <c r="AE46" s="409"/>
      <c r="AF46" s="409"/>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row>
    <row r="47" spans="1:67" s="421" customFormat="1" ht="51">
      <c r="A47" s="413"/>
      <c r="B47" s="413"/>
      <c r="C47" s="414" t="s">
        <v>3531</v>
      </c>
      <c r="D47" s="415" t="s">
        <v>3532</v>
      </c>
      <c r="E47" s="416" t="s">
        <v>3533</v>
      </c>
      <c r="F47" s="415"/>
      <c r="G47" s="415"/>
      <c r="H47" s="415">
        <v>1</v>
      </c>
      <c r="I47" s="415"/>
      <c r="J47" s="415"/>
      <c r="K47" s="415">
        <v>1</v>
      </c>
      <c r="L47" s="415"/>
      <c r="M47" s="415"/>
      <c r="N47" s="424">
        <v>1</v>
      </c>
      <c r="O47" s="424"/>
      <c r="P47" s="424"/>
      <c r="Q47" s="424">
        <v>1</v>
      </c>
      <c r="R47" s="419">
        <f t="shared" si="0"/>
        <v>4</v>
      </c>
      <c r="S47" s="414" t="s">
        <v>949</v>
      </c>
      <c r="T47" s="414" t="s">
        <v>950</v>
      </c>
      <c r="U47" s="414" t="s">
        <v>948</v>
      </c>
      <c r="V47" s="411" t="s">
        <v>3534</v>
      </c>
      <c r="W47" s="414"/>
      <c r="X47" s="420"/>
      <c r="Y47" s="409"/>
      <c r="Z47" s="409"/>
      <c r="AA47" s="409"/>
      <c r="AB47" s="409"/>
      <c r="AC47" s="409"/>
      <c r="AD47" s="409"/>
      <c r="AE47" s="409"/>
      <c r="AF47" s="409"/>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row>
    <row r="48" spans="1:67" s="421" customFormat="1" ht="38.25">
      <c r="A48" s="413"/>
      <c r="B48" s="413"/>
      <c r="C48" s="414"/>
      <c r="D48" s="415" t="s">
        <v>3535</v>
      </c>
      <c r="E48" s="416" t="s">
        <v>3536</v>
      </c>
      <c r="F48" s="415">
        <v>1</v>
      </c>
      <c r="G48" s="415">
        <v>1</v>
      </c>
      <c r="H48" s="415">
        <v>1</v>
      </c>
      <c r="I48" s="415">
        <v>1</v>
      </c>
      <c r="J48" s="415">
        <v>1</v>
      </c>
      <c r="K48" s="415">
        <v>1</v>
      </c>
      <c r="L48" s="415">
        <v>1</v>
      </c>
      <c r="M48" s="415">
        <v>1</v>
      </c>
      <c r="N48" s="424">
        <v>1</v>
      </c>
      <c r="O48" s="424">
        <v>1</v>
      </c>
      <c r="P48" s="424">
        <v>1</v>
      </c>
      <c r="Q48" s="424">
        <v>1</v>
      </c>
      <c r="R48" s="419">
        <f t="shared" si="0"/>
        <v>12</v>
      </c>
      <c r="S48" s="414" t="s">
        <v>11</v>
      </c>
      <c r="T48" s="414"/>
      <c r="U48" s="414" t="s">
        <v>1135</v>
      </c>
      <c r="V48" s="411" t="s">
        <v>3534</v>
      </c>
      <c r="W48" s="414"/>
      <c r="X48" s="420"/>
      <c r="Y48" s="409"/>
      <c r="Z48" s="409"/>
      <c r="AA48" s="409"/>
      <c r="AB48" s="409"/>
      <c r="AC48" s="409"/>
      <c r="AD48" s="409"/>
      <c r="AE48" s="409"/>
      <c r="AF48" s="409"/>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row>
    <row r="49" spans="1:67" s="421" customFormat="1" ht="38.25">
      <c r="A49" s="413"/>
      <c r="B49" s="413"/>
      <c r="C49" s="414"/>
      <c r="D49" s="415" t="s">
        <v>3537</v>
      </c>
      <c r="E49" s="416" t="s">
        <v>3538</v>
      </c>
      <c r="F49" s="415"/>
      <c r="G49" s="415"/>
      <c r="H49" s="415"/>
      <c r="I49" s="415"/>
      <c r="J49" s="415"/>
      <c r="K49" s="415">
        <v>1</v>
      </c>
      <c r="L49" s="415"/>
      <c r="M49" s="415"/>
      <c r="N49" s="424"/>
      <c r="O49" s="424"/>
      <c r="P49" s="424">
        <v>1</v>
      </c>
      <c r="Q49" s="424"/>
      <c r="R49" s="419">
        <f t="shared" si="0"/>
        <v>2</v>
      </c>
      <c r="S49" s="414" t="s">
        <v>11</v>
      </c>
      <c r="T49" s="414"/>
      <c r="U49" s="414" t="s">
        <v>1135</v>
      </c>
      <c r="V49" s="411" t="s">
        <v>3534</v>
      </c>
      <c r="W49" s="414"/>
      <c r="X49" s="420"/>
      <c r="Y49" s="409"/>
      <c r="Z49" s="409"/>
      <c r="AA49" s="409"/>
      <c r="AB49" s="409"/>
      <c r="AC49" s="409"/>
      <c r="AD49" s="409"/>
      <c r="AE49" s="409"/>
      <c r="AF49" s="409"/>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row>
    <row r="50" spans="1:67" s="421" customFormat="1" ht="25.5">
      <c r="A50" s="413"/>
      <c r="B50" s="413"/>
      <c r="C50" s="416"/>
      <c r="D50" s="415" t="s">
        <v>3539</v>
      </c>
      <c r="E50" s="416" t="s">
        <v>3540</v>
      </c>
      <c r="F50" s="415">
        <v>1</v>
      </c>
      <c r="G50" s="415">
        <v>1</v>
      </c>
      <c r="H50" s="415">
        <v>1</v>
      </c>
      <c r="I50" s="415">
        <v>1</v>
      </c>
      <c r="J50" s="415">
        <v>1</v>
      </c>
      <c r="K50" s="415">
        <v>1</v>
      </c>
      <c r="L50" s="415">
        <v>1</v>
      </c>
      <c r="M50" s="415">
        <v>1</v>
      </c>
      <c r="N50" s="424">
        <v>1</v>
      </c>
      <c r="O50" s="424">
        <v>1</v>
      </c>
      <c r="P50" s="424">
        <v>1</v>
      </c>
      <c r="Q50" s="424">
        <v>1</v>
      </c>
      <c r="R50" s="419">
        <f t="shared" si="0"/>
        <v>12</v>
      </c>
      <c r="S50" s="414" t="s">
        <v>957</v>
      </c>
      <c r="T50" s="414"/>
      <c r="U50" s="414"/>
      <c r="V50" s="414" t="s">
        <v>3487</v>
      </c>
      <c r="W50" s="414"/>
      <c r="X50" s="420"/>
      <c r="Y50" s="409"/>
      <c r="Z50" s="409"/>
      <c r="AA50" s="409"/>
      <c r="AB50" s="409"/>
      <c r="AC50" s="409"/>
      <c r="AD50" s="409"/>
      <c r="AE50" s="409"/>
      <c r="AF50" s="409"/>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row>
    <row r="51" spans="1:67" s="440" customFormat="1" ht="51">
      <c r="A51" s="413"/>
      <c r="B51" s="413"/>
      <c r="C51" s="413"/>
      <c r="D51" s="427" t="s">
        <v>3541</v>
      </c>
      <c r="E51" s="413" t="s">
        <v>3542</v>
      </c>
      <c r="F51" s="427"/>
      <c r="G51" s="427"/>
      <c r="H51" s="427"/>
      <c r="I51" s="427"/>
      <c r="J51" s="427"/>
      <c r="K51" s="427">
        <v>1</v>
      </c>
      <c r="L51" s="427"/>
      <c r="M51" s="427"/>
      <c r="N51" s="430"/>
      <c r="O51" s="430"/>
      <c r="P51" s="430"/>
      <c r="Q51" s="430"/>
      <c r="R51" s="439">
        <f t="shared" si="0"/>
        <v>1</v>
      </c>
      <c r="S51" s="423" t="s">
        <v>949</v>
      </c>
      <c r="T51" s="423"/>
      <c r="U51" s="423" t="s">
        <v>3543</v>
      </c>
      <c r="V51" s="423" t="s">
        <v>3487</v>
      </c>
      <c r="W51" s="423"/>
    </row>
    <row r="52" spans="1:67" s="442" customFormat="1" ht="25.5">
      <c r="A52" s="413"/>
      <c r="B52" s="413"/>
      <c r="C52" s="413"/>
      <c r="D52" s="427" t="s">
        <v>3544</v>
      </c>
      <c r="E52" s="413" t="s">
        <v>3545</v>
      </c>
      <c r="F52" s="427">
        <v>1</v>
      </c>
      <c r="G52" s="427">
        <v>1</v>
      </c>
      <c r="H52" s="427">
        <v>1</v>
      </c>
      <c r="I52" s="427">
        <v>1</v>
      </c>
      <c r="J52" s="427">
        <v>1</v>
      </c>
      <c r="K52" s="427">
        <v>1</v>
      </c>
      <c r="L52" s="427">
        <v>1</v>
      </c>
      <c r="M52" s="427">
        <v>1</v>
      </c>
      <c r="N52" s="430">
        <v>1</v>
      </c>
      <c r="O52" s="430">
        <v>1</v>
      </c>
      <c r="P52" s="430">
        <v>1</v>
      </c>
      <c r="Q52" s="430">
        <v>1</v>
      </c>
      <c r="R52" s="439">
        <f t="shared" si="0"/>
        <v>12</v>
      </c>
      <c r="S52" s="423" t="s">
        <v>949</v>
      </c>
      <c r="T52" s="423" t="s">
        <v>958</v>
      </c>
      <c r="U52" s="423" t="s">
        <v>3546</v>
      </c>
      <c r="V52" s="441" t="s">
        <v>3534</v>
      </c>
      <c r="W52" s="423"/>
    </row>
    <row r="53" spans="1:67" s="440" customFormat="1" ht="51">
      <c r="A53" s="413"/>
      <c r="B53" s="413"/>
      <c r="C53" s="413"/>
      <c r="D53" s="427" t="s">
        <v>3547</v>
      </c>
      <c r="E53" s="413" t="s">
        <v>3548</v>
      </c>
      <c r="F53" s="427"/>
      <c r="G53" s="427">
        <v>1</v>
      </c>
      <c r="H53" s="427"/>
      <c r="I53" s="427"/>
      <c r="J53" s="427">
        <v>1</v>
      </c>
      <c r="K53" s="427"/>
      <c r="L53" s="427"/>
      <c r="M53" s="427">
        <v>1</v>
      </c>
      <c r="N53" s="430"/>
      <c r="O53" s="430"/>
      <c r="P53" s="430">
        <v>1</v>
      </c>
      <c r="Q53" s="430"/>
      <c r="R53" s="439">
        <f t="shared" si="0"/>
        <v>4</v>
      </c>
      <c r="S53" s="423" t="s">
        <v>949</v>
      </c>
      <c r="T53" s="423" t="s">
        <v>950</v>
      </c>
      <c r="U53" s="423"/>
      <c r="V53" s="441" t="s">
        <v>3534</v>
      </c>
      <c r="W53" s="423"/>
    </row>
    <row r="54" spans="1:67" s="421" customFormat="1" ht="25.5">
      <c r="A54" s="413"/>
      <c r="B54" s="413"/>
      <c r="C54" s="416"/>
      <c r="D54" s="415" t="s">
        <v>3549</v>
      </c>
      <c r="E54" s="413" t="s">
        <v>1095</v>
      </c>
      <c r="F54" s="427">
        <v>1</v>
      </c>
      <c r="G54" s="427">
        <v>1</v>
      </c>
      <c r="H54" s="427">
        <v>1</v>
      </c>
      <c r="I54" s="427">
        <v>1</v>
      </c>
      <c r="J54" s="427">
        <v>1</v>
      </c>
      <c r="K54" s="427">
        <v>1</v>
      </c>
      <c r="L54" s="427">
        <v>1</v>
      </c>
      <c r="M54" s="427">
        <v>1</v>
      </c>
      <c r="N54" s="427">
        <v>1</v>
      </c>
      <c r="O54" s="427">
        <v>1</v>
      </c>
      <c r="P54" s="427">
        <v>1</v>
      </c>
      <c r="Q54" s="427">
        <v>1</v>
      </c>
      <c r="R54" s="419">
        <f t="shared" si="0"/>
        <v>12</v>
      </c>
      <c r="S54" s="414" t="s">
        <v>948</v>
      </c>
      <c r="T54" s="414"/>
      <c r="U54" s="425"/>
      <c r="V54" s="441" t="s">
        <v>3534</v>
      </c>
      <c r="W54" s="426"/>
      <c r="X54" s="420"/>
      <c r="Y54" s="409"/>
      <c r="Z54" s="409"/>
      <c r="AA54" s="409"/>
      <c r="AB54" s="409"/>
      <c r="AC54" s="409"/>
      <c r="AD54" s="409"/>
      <c r="AE54" s="409"/>
      <c r="AF54" s="409"/>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row>
    <row r="55" spans="1:67" s="421" customFormat="1" ht="38.25">
      <c r="A55" s="413"/>
      <c r="B55" s="413"/>
      <c r="C55" s="416"/>
      <c r="D55" s="415" t="s">
        <v>3550</v>
      </c>
      <c r="E55" s="416" t="s">
        <v>1097</v>
      </c>
      <c r="F55" s="415"/>
      <c r="G55" s="415"/>
      <c r="H55" s="415">
        <v>1</v>
      </c>
      <c r="I55" s="415"/>
      <c r="J55" s="415"/>
      <c r="K55" s="415"/>
      <c r="L55" s="415"/>
      <c r="M55" s="415"/>
      <c r="N55" s="415"/>
      <c r="O55" s="415"/>
      <c r="P55" s="415"/>
      <c r="Q55" s="415"/>
      <c r="R55" s="419">
        <f t="shared" si="0"/>
        <v>1</v>
      </c>
      <c r="S55" s="414" t="s">
        <v>952</v>
      </c>
      <c r="T55" s="414"/>
      <c r="U55" s="414"/>
      <c r="V55" s="411" t="s">
        <v>3534</v>
      </c>
      <c r="W55" s="411"/>
      <c r="X55" s="420"/>
      <c r="Y55" s="409"/>
      <c r="Z55" s="409"/>
      <c r="AA55" s="409"/>
      <c r="AB55" s="409"/>
      <c r="AC55" s="409"/>
      <c r="AD55" s="409"/>
      <c r="AE55" s="409"/>
      <c r="AF55" s="409"/>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row>
    <row r="56" spans="1:67" s="421" customFormat="1" ht="38.25">
      <c r="A56" s="413"/>
      <c r="B56" s="413"/>
      <c r="C56" s="416"/>
      <c r="D56" s="415" t="s">
        <v>3551</v>
      </c>
      <c r="E56" s="413" t="s">
        <v>3552</v>
      </c>
      <c r="F56" s="427"/>
      <c r="G56" s="427"/>
      <c r="H56" s="427"/>
      <c r="I56" s="427"/>
      <c r="J56" s="427"/>
      <c r="K56" s="427">
        <v>1</v>
      </c>
      <c r="L56" s="427"/>
      <c r="M56" s="427"/>
      <c r="N56" s="427">
        <v>1</v>
      </c>
      <c r="O56" s="427"/>
      <c r="P56" s="427"/>
      <c r="Q56" s="427">
        <v>1</v>
      </c>
      <c r="R56" s="419">
        <f t="shared" si="0"/>
        <v>3</v>
      </c>
      <c r="S56" s="414" t="s">
        <v>952</v>
      </c>
      <c r="T56" s="414" t="s">
        <v>948</v>
      </c>
      <c r="U56" s="425"/>
      <c r="V56" s="411" t="s">
        <v>3534</v>
      </c>
      <c r="W56" s="426"/>
      <c r="X56" s="420"/>
      <c r="Y56" s="409"/>
      <c r="Z56" s="409"/>
      <c r="AA56" s="409"/>
      <c r="AB56" s="409"/>
      <c r="AC56" s="409"/>
      <c r="AD56" s="409"/>
      <c r="AE56" s="409"/>
      <c r="AF56" s="409"/>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row>
    <row r="57" spans="1:67" s="421" customFormat="1" ht="45" customHeight="1">
      <c r="A57" s="413"/>
      <c r="B57" s="413"/>
      <c r="C57" s="416"/>
      <c r="D57" s="415" t="s">
        <v>3553</v>
      </c>
      <c r="E57" s="416" t="s">
        <v>1098</v>
      </c>
      <c r="F57" s="415">
        <v>1</v>
      </c>
      <c r="G57" s="415">
        <v>1</v>
      </c>
      <c r="H57" s="415">
        <v>1</v>
      </c>
      <c r="I57" s="415">
        <v>1</v>
      </c>
      <c r="J57" s="415">
        <v>1</v>
      </c>
      <c r="K57" s="415">
        <v>1</v>
      </c>
      <c r="L57" s="415">
        <v>1</v>
      </c>
      <c r="M57" s="415">
        <v>1</v>
      </c>
      <c r="N57" s="415">
        <v>1</v>
      </c>
      <c r="O57" s="415">
        <v>1</v>
      </c>
      <c r="P57" s="415">
        <v>1</v>
      </c>
      <c r="Q57" s="415">
        <v>1</v>
      </c>
      <c r="R57" s="419">
        <f t="shared" si="0"/>
        <v>12</v>
      </c>
      <c r="S57" s="414" t="s">
        <v>957</v>
      </c>
      <c r="T57" s="414"/>
      <c r="U57" s="414"/>
      <c r="V57" s="411" t="s">
        <v>3534</v>
      </c>
      <c r="W57" s="411"/>
      <c r="X57" s="420"/>
      <c r="Y57" s="409"/>
      <c r="Z57" s="409"/>
      <c r="AA57" s="409"/>
      <c r="AB57" s="409"/>
      <c r="AC57" s="409"/>
      <c r="AD57" s="409"/>
      <c r="AE57" s="409"/>
      <c r="AF57" s="409"/>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row>
    <row r="58" spans="1:67" s="421" customFormat="1" ht="25.5">
      <c r="A58" s="413"/>
      <c r="B58" s="413"/>
      <c r="C58" s="416"/>
      <c r="D58" s="415" t="s">
        <v>3554</v>
      </c>
      <c r="E58" s="416" t="s">
        <v>3555</v>
      </c>
      <c r="F58" s="415"/>
      <c r="G58" s="415"/>
      <c r="H58" s="415">
        <v>1</v>
      </c>
      <c r="I58" s="415"/>
      <c r="J58" s="415"/>
      <c r="K58" s="415">
        <v>1</v>
      </c>
      <c r="L58" s="415"/>
      <c r="M58" s="415"/>
      <c r="N58" s="424">
        <v>1</v>
      </c>
      <c r="O58" s="424"/>
      <c r="P58" s="424"/>
      <c r="Q58" s="424">
        <v>1</v>
      </c>
      <c r="R58" s="419">
        <f t="shared" si="0"/>
        <v>4</v>
      </c>
      <c r="S58" s="414" t="s">
        <v>11</v>
      </c>
      <c r="T58" s="414"/>
      <c r="U58" s="414" t="s">
        <v>1135</v>
      </c>
      <c r="V58" s="411" t="s">
        <v>3534</v>
      </c>
      <c r="W58" s="414"/>
      <c r="X58" s="420"/>
      <c r="Y58" s="409"/>
      <c r="Z58" s="409"/>
      <c r="AA58" s="409"/>
      <c r="AB58" s="409"/>
      <c r="AC58" s="409"/>
      <c r="AD58" s="409"/>
      <c r="AE58" s="409"/>
      <c r="AF58" s="409"/>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row>
    <row r="59" spans="1:67" s="440" customFormat="1" ht="27.75" customHeight="1">
      <c r="A59" s="413"/>
      <c r="B59" s="413"/>
      <c r="C59" s="413"/>
      <c r="D59" s="427" t="s">
        <v>3556</v>
      </c>
      <c r="E59" s="413" t="s">
        <v>3557</v>
      </c>
      <c r="F59" s="427"/>
      <c r="G59" s="427"/>
      <c r="H59" s="427">
        <v>1</v>
      </c>
      <c r="I59" s="427"/>
      <c r="J59" s="427"/>
      <c r="K59" s="427">
        <v>1</v>
      </c>
      <c r="L59" s="427"/>
      <c r="M59" s="427"/>
      <c r="N59" s="430">
        <v>1</v>
      </c>
      <c r="O59" s="430"/>
      <c r="P59" s="430"/>
      <c r="Q59" s="430">
        <v>1</v>
      </c>
      <c r="R59" s="439">
        <f t="shared" si="0"/>
        <v>4</v>
      </c>
      <c r="S59" s="423" t="s">
        <v>957</v>
      </c>
      <c r="T59" s="423"/>
      <c r="U59" s="423"/>
      <c r="V59" s="441" t="s">
        <v>3478</v>
      </c>
      <c r="W59" s="423"/>
    </row>
    <row r="60" spans="1:67" s="440" customFormat="1" ht="33" customHeight="1">
      <c r="A60" s="413"/>
      <c r="B60" s="413"/>
      <c r="C60" s="413"/>
      <c r="D60" s="427" t="s">
        <v>3558</v>
      </c>
      <c r="E60" s="413" t="s">
        <v>3559</v>
      </c>
      <c r="F60" s="427">
        <v>1</v>
      </c>
      <c r="G60" s="427">
        <v>1</v>
      </c>
      <c r="H60" s="427">
        <v>1</v>
      </c>
      <c r="I60" s="427">
        <v>1</v>
      </c>
      <c r="J60" s="427">
        <v>1</v>
      </c>
      <c r="K60" s="427">
        <v>1</v>
      </c>
      <c r="L60" s="427">
        <v>1</v>
      </c>
      <c r="M60" s="427">
        <v>1</v>
      </c>
      <c r="N60" s="430">
        <v>1</v>
      </c>
      <c r="O60" s="430">
        <v>1</v>
      </c>
      <c r="P60" s="430">
        <v>1</v>
      </c>
      <c r="Q60" s="430">
        <v>1</v>
      </c>
      <c r="R60" s="439">
        <f t="shared" si="0"/>
        <v>12</v>
      </c>
      <c r="S60" s="423" t="s">
        <v>11</v>
      </c>
      <c r="T60" s="423"/>
      <c r="U60" s="423" t="s">
        <v>1135</v>
      </c>
      <c r="V60" s="441" t="s">
        <v>3478</v>
      </c>
      <c r="W60" s="423"/>
    </row>
    <row r="61" spans="1:67" s="428" customFormat="1" ht="38.25" customHeight="1">
      <c r="A61" s="416"/>
      <c r="B61" s="416"/>
      <c r="C61" s="416" t="s">
        <v>3560</v>
      </c>
      <c r="D61" s="415" t="s">
        <v>1094</v>
      </c>
      <c r="E61" s="416" t="s">
        <v>3561</v>
      </c>
      <c r="F61" s="415"/>
      <c r="G61" s="415"/>
      <c r="H61" s="415"/>
      <c r="I61" s="415"/>
      <c r="J61" s="415"/>
      <c r="K61" s="415">
        <v>1</v>
      </c>
      <c r="L61" s="415"/>
      <c r="M61" s="415"/>
      <c r="N61" s="415"/>
      <c r="O61" s="415"/>
      <c r="P61" s="415"/>
      <c r="Q61" s="415"/>
      <c r="R61" s="419">
        <f t="shared" si="0"/>
        <v>1</v>
      </c>
      <c r="S61" s="414" t="s">
        <v>949</v>
      </c>
      <c r="T61" s="414"/>
      <c r="U61" s="414"/>
      <c r="V61" s="414" t="s">
        <v>1122</v>
      </c>
      <c r="W61" s="411"/>
    </row>
    <row r="62" spans="1:67" s="428" customFormat="1" ht="33" customHeight="1">
      <c r="A62" s="416"/>
      <c r="B62" s="416"/>
      <c r="C62" s="416"/>
      <c r="D62" s="415" t="s">
        <v>1096</v>
      </c>
      <c r="E62" s="416" t="s">
        <v>3562</v>
      </c>
      <c r="F62" s="415"/>
      <c r="G62" s="415"/>
      <c r="H62" s="415"/>
      <c r="I62" s="415"/>
      <c r="J62" s="415"/>
      <c r="K62" s="415"/>
      <c r="L62" s="415">
        <v>1</v>
      </c>
      <c r="M62" s="415">
        <v>1</v>
      </c>
      <c r="N62" s="415">
        <v>1</v>
      </c>
      <c r="O62" s="415">
        <v>1</v>
      </c>
      <c r="P62" s="415">
        <v>1</v>
      </c>
      <c r="Q62" s="415">
        <v>1</v>
      </c>
      <c r="R62" s="419">
        <f t="shared" si="0"/>
        <v>6</v>
      </c>
      <c r="S62" s="414" t="s">
        <v>948</v>
      </c>
      <c r="T62" s="414"/>
      <c r="U62" s="414"/>
      <c r="V62" s="414" t="s">
        <v>1122</v>
      </c>
      <c r="W62" s="411"/>
    </row>
    <row r="63" spans="1:67" s="421" customFormat="1" ht="38.25" customHeight="1">
      <c r="A63" s="413"/>
      <c r="B63" s="413"/>
      <c r="C63" s="416" t="s">
        <v>3563</v>
      </c>
      <c r="D63" s="415" t="s">
        <v>3564</v>
      </c>
      <c r="E63" s="416" t="s">
        <v>3565</v>
      </c>
      <c r="F63" s="415">
        <v>1</v>
      </c>
      <c r="G63" s="415">
        <v>1</v>
      </c>
      <c r="H63" s="415">
        <v>1</v>
      </c>
      <c r="I63" s="415">
        <v>1</v>
      </c>
      <c r="J63" s="415">
        <v>1</v>
      </c>
      <c r="K63" s="415">
        <v>1</v>
      </c>
      <c r="L63" s="415">
        <v>1</v>
      </c>
      <c r="M63" s="415">
        <v>1</v>
      </c>
      <c r="N63" s="424">
        <v>1</v>
      </c>
      <c r="O63" s="424">
        <v>1</v>
      </c>
      <c r="P63" s="424">
        <v>1</v>
      </c>
      <c r="Q63" s="424">
        <v>1</v>
      </c>
      <c r="R63" s="419">
        <f t="shared" si="0"/>
        <v>12</v>
      </c>
      <c r="S63" s="414" t="s">
        <v>11</v>
      </c>
      <c r="T63" s="414"/>
      <c r="U63" s="414" t="s">
        <v>3504</v>
      </c>
      <c r="V63" s="414" t="s">
        <v>3491</v>
      </c>
      <c r="W63" s="414"/>
      <c r="X63" s="420"/>
      <c r="Y63" s="409"/>
      <c r="Z63" s="409"/>
      <c r="AA63" s="409"/>
      <c r="AB63" s="409"/>
      <c r="AC63" s="409"/>
      <c r="AD63" s="409"/>
      <c r="AE63" s="409"/>
      <c r="AF63" s="409"/>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row>
    <row r="64" spans="1:67" s="428" customFormat="1" ht="42.75" customHeight="1">
      <c r="A64" s="416"/>
      <c r="B64" s="416"/>
      <c r="C64" s="416"/>
      <c r="D64" s="415" t="s">
        <v>1099</v>
      </c>
      <c r="E64" s="416" t="s">
        <v>3566</v>
      </c>
      <c r="F64" s="415">
        <v>1</v>
      </c>
      <c r="G64" s="415">
        <v>1</v>
      </c>
      <c r="H64" s="415">
        <v>1</v>
      </c>
      <c r="I64" s="415">
        <v>1</v>
      </c>
      <c r="J64" s="415">
        <v>1</v>
      </c>
      <c r="K64" s="415">
        <v>1</v>
      </c>
      <c r="L64" s="415">
        <v>1</v>
      </c>
      <c r="M64" s="415">
        <v>1</v>
      </c>
      <c r="N64" s="424">
        <v>1</v>
      </c>
      <c r="O64" s="424">
        <v>1</v>
      </c>
      <c r="P64" s="424">
        <v>1</v>
      </c>
      <c r="Q64" s="424">
        <v>1</v>
      </c>
      <c r="R64" s="419">
        <f t="shared" ref="R64:R127" si="1">SUM(F64:Q64)</f>
        <v>12</v>
      </c>
      <c r="S64" s="414" t="s">
        <v>957</v>
      </c>
      <c r="T64" s="414"/>
      <c r="U64" s="414"/>
      <c r="V64" s="414" t="s">
        <v>3491</v>
      </c>
      <c r="W64" s="414"/>
    </row>
    <row r="65" spans="1:67" s="421" customFormat="1" ht="38.25">
      <c r="A65" s="413"/>
      <c r="B65" s="416"/>
      <c r="C65" s="416"/>
      <c r="D65" s="415" t="s">
        <v>3567</v>
      </c>
      <c r="E65" s="416" t="s">
        <v>3568</v>
      </c>
      <c r="F65" s="415">
        <v>1</v>
      </c>
      <c r="G65" s="415">
        <v>1</v>
      </c>
      <c r="H65" s="415">
        <v>1</v>
      </c>
      <c r="I65" s="415">
        <v>1</v>
      </c>
      <c r="J65" s="415">
        <v>1</v>
      </c>
      <c r="K65" s="415">
        <v>1</v>
      </c>
      <c r="L65" s="415">
        <v>1</v>
      </c>
      <c r="M65" s="415">
        <v>1</v>
      </c>
      <c r="N65" s="424">
        <v>1</v>
      </c>
      <c r="O65" s="424">
        <v>1</v>
      </c>
      <c r="P65" s="424">
        <v>1</v>
      </c>
      <c r="Q65" s="424">
        <v>1</v>
      </c>
      <c r="R65" s="419">
        <f t="shared" si="1"/>
        <v>12</v>
      </c>
      <c r="S65" s="414" t="s">
        <v>957</v>
      </c>
      <c r="T65" s="414"/>
      <c r="U65" s="414"/>
      <c r="V65" s="414" t="s">
        <v>3491</v>
      </c>
      <c r="W65" s="414"/>
      <c r="X65" s="420"/>
      <c r="Y65" s="409"/>
      <c r="Z65" s="409"/>
      <c r="AA65" s="409"/>
      <c r="AB65" s="409"/>
      <c r="AC65" s="409"/>
      <c r="AD65" s="409"/>
      <c r="AE65" s="409"/>
      <c r="AF65" s="409"/>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row>
    <row r="66" spans="1:67" s="428" customFormat="1" ht="127.5">
      <c r="A66" s="416" t="s">
        <v>995</v>
      </c>
      <c r="B66" s="416" t="s">
        <v>1100</v>
      </c>
      <c r="C66" s="416" t="s">
        <v>3569</v>
      </c>
      <c r="D66" s="415" t="s">
        <v>3570</v>
      </c>
      <c r="E66" s="416" t="s">
        <v>3571</v>
      </c>
      <c r="F66" s="415">
        <v>1</v>
      </c>
      <c r="G66" s="415">
        <v>1</v>
      </c>
      <c r="H66" s="415">
        <v>1</v>
      </c>
      <c r="I66" s="415">
        <v>1</v>
      </c>
      <c r="J66" s="415">
        <v>1</v>
      </c>
      <c r="K66" s="415">
        <v>1</v>
      </c>
      <c r="L66" s="415">
        <v>1</v>
      </c>
      <c r="M66" s="415">
        <v>1</v>
      </c>
      <c r="N66" s="415">
        <v>1</v>
      </c>
      <c r="O66" s="415">
        <v>1</v>
      </c>
      <c r="P66" s="415">
        <v>1</v>
      </c>
      <c r="Q66" s="415">
        <v>1</v>
      </c>
      <c r="R66" s="419">
        <f t="shared" si="1"/>
        <v>12</v>
      </c>
      <c r="S66" s="414" t="s">
        <v>948</v>
      </c>
      <c r="T66" s="414"/>
      <c r="U66" s="414"/>
      <c r="V66" s="411" t="s">
        <v>3572</v>
      </c>
      <c r="W66" s="411"/>
    </row>
    <row r="67" spans="1:67" s="421" customFormat="1" ht="36" customHeight="1">
      <c r="A67" s="413"/>
      <c r="B67" s="413"/>
      <c r="C67" s="416"/>
      <c r="D67" s="415" t="s">
        <v>1101</v>
      </c>
      <c r="E67" s="416" t="s">
        <v>3573</v>
      </c>
      <c r="F67" s="415">
        <v>1</v>
      </c>
      <c r="G67" s="415">
        <v>1</v>
      </c>
      <c r="H67" s="415">
        <v>1</v>
      </c>
      <c r="I67" s="415">
        <v>1</v>
      </c>
      <c r="J67" s="415">
        <v>1</v>
      </c>
      <c r="K67" s="415">
        <v>1</v>
      </c>
      <c r="L67" s="415">
        <v>1</v>
      </c>
      <c r="M67" s="415">
        <v>1</v>
      </c>
      <c r="N67" s="415">
        <v>1</v>
      </c>
      <c r="O67" s="415">
        <v>1</v>
      </c>
      <c r="P67" s="415">
        <v>1</v>
      </c>
      <c r="Q67" s="415">
        <v>1</v>
      </c>
      <c r="R67" s="419">
        <f t="shared" si="1"/>
        <v>12</v>
      </c>
      <c r="S67" s="414" t="s">
        <v>11</v>
      </c>
      <c r="T67" s="414"/>
      <c r="U67" s="425" t="s">
        <v>3574</v>
      </c>
      <c r="V67" s="411" t="s">
        <v>3572</v>
      </c>
      <c r="W67" s="411"/>
      <c r="X67" s="420"/>
      <c r="Y67" s="409"/>
      <c r="Z67" s="409"/>
      <c r="AA67" s="409"/>
      <c r="AB67" s="409"/>
      <c r="AC67" s="409"/>
      <c r="AD67" s="409"/>
      <c r="AE67" s="409"/>
      <c r="AF67" s="409"/>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row>
    <row r="68" spans="1:67" s="428" customFormat="1" ht="63.75">
      <c r="A68" s="416" t="s">
        <v>3575</v>
      </c>
      <c r="B68" s="416" t="s">
        <v>3576</v>
      </c>
      <c r="C68" s="416" t="s">
        <v>3577</v>
      </c>
      <c r="D68" s="415" t="s">
        <v>3578</v>
      </c>
      <c r="E68" s="416" t="s">
        <v>3579</v>
      </c>
      <c r="F68" s="415"/>
      <c r="G68" s="424"/>
      <c r="H68" s="424">
        <v>1</v>
      </c>
      <c r="I68" s="424"/>
      <c r="J68" s="424"/>
      <c r="K68" s="424">
        <v>1</v>
      </c>
      <c r="L68" s="424"/>
      <c r="M68" s="424"/>
      <c r="N68" s="424">
        <v>1</v>
      </c>
      <c r="O68" s="424"/>
      <c r="P68" s="424"/>
      <c r="Q68" s="424"/>
      <c r="R68" s="419">
        <f t="shared" si="1"/>
        <v>3</v>
      </c>
      <c r="S68" s="414" t="s">
        <v>949</v>
      </c>
      <c r="T68" s="414" t="s">
        <v>958</v>
      </c>
      <c r="U68" s="414"/>
      <c r="V68" s="411" t="s">
        <v>3580</v>
      </c>
      <c r="W68" s="414"/>
    </row>
    <row r="69" spans="1:67" s="428" customFormat="1" ht="38.25">
      <c r="A69" s="416"/>
      <c r="B69" s="416"/>
      <c r="C69" s="416"/>
      <c r="D69" s="415" t="s">
        <v>3581</v>
      </c>
      <c r="E69" s="416" t="s">
        <v>3582</v>
      </c>
      <c r="F69" s="415"/>
      <c r="G69" s="424"/>
      <c r="H69" s="424">
        <v>1</v>
      </c>
      <c r="I69" s="424"/>
      <c r="J69" s="424"/>
      <c r="K69" s="424">
        <v>1</v>
      </c>
      <c r="L69" s="424"/>
      <c r="M69" s="424"/>
      <c r="N69" s="424">
        <v>1</v>
      </c>
      <c r="O69" s="424"/>
      <c r="P69" s="424"/>
      <c r="Q69" s="424">
        <v>1</v>
      </c>
      <c r="R69" s="419">
        <f t="shared" si="1"/>
        <v>4</v>
      </c>
      <c r="S69" s="414" t="s">
        <v>949</v>
      </c>
      <c r="T69" s="414" t="s">
        <v>957</v>
      </c>
      <c r="U69" s="414"/>
      <c r="V69" s="411" t="s">
        <v>3580</v>
      </c>
      <c r="W69" s="414"/>
    </row>
    <row r="70" spans="1:67" s="421" customFormat="1" ht="76.5">
      <c r="A70" s="413" t="s">
        <v>998</v>
      </c>
      <c r="B70" s="413" t="s">
        <v>1102</v>
      </c>
      <c r="C70" s="416" t="s">
        <v>3583</v>
      </c>
      <c r="D70" s="415" t="s">
        <v>1103</v>
      </c>
      <c r="E70" s="416" t="s">
        <v>3584</v>
      </c>
      <c r="F70" s="415"/>
      <c r="G70" s="415"/>
      <c r="H70" s="424">
        <v>1</v>
      </c>
      <c r="I70" s="424">
        <v>1</v>
      </c>
      <c r="J70" s="424">
        <v>1</v>
      </c>
      <c r="K70" s="424">
        <v>1</v>
      </c>
      <c r="L70" s="424">
        <v>1</v>
      </c>
      <c r="M70" s="424">
        <v>1</v>
      </c>
      <c r="N70" s="424">
        <v>1</v>
      </c>
      <c r="O70" s="424">
        <v>1</v>
      </c>
      <c r="P70" s="424">
        <v>1</v>
      </c>
      <c r="Q70" s="424"/>
      <c r="R70" s="419">
        <f t="shared" si="1"/>
        <v>9</v>
      </c>
      <c r="S70" s="414" t="s">
        <v>949</v>
      </c>
      <c r="T70" s="414"/>
      <c r="U70" s="414"/>
      <c r="V70" s="411" t="s">
        <v>3580</v>
      </c>
      <c r="W70" s="414"/>
      <c r="X70" s="420"/>
      <c r="Y70" s="409"/>
      <c r="Z70" s="409"/>
      <c r="AA70" s="409"/>
      <c r="AB70" s="409"/>
      <c r="AC70" s="409"/>
      <c r="AD70" s="409"/>
      <c r="AE70" s="409"/>
      <c r="AF70" s="409"/>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c r="BM70" s="420"/>
      <c r="BN70" s="420"/>
      <c r="BO70" s="420"/>
    </row>
    <row r="71" spans="1:67" s="421" customFormat="1" ht="25.5">
      <c r="A71" s="413"/>
      <c r="B71" s="413"/>
      <c r="C71" s="416"/>
      <c r="D71" s="415" t="s">
        <v>1104</v>
      </c>
      <c r="E71" s="416" t="s">
        <v>3585</v>
      </c>
      <c r="F71" s="415"/>
      <c r="G71" s="424"/>
      <c r="H71" s="424"/>
      <c r="I71" s="424"/>
      <c r="J71" s="424"/>
      <c r="K71" s="424"/>
      <c r="L71" s="424"/>
      <c r="M71" s="424"/>
      <c r="N71" s="424">
        <v>1</v>
      </c>
      <c r="O71" s="424"/>
      <c r="P71" s="424"/>
      <c r="Q71" s="424"/>
      <c r="R71" s="419">
        <f t="shared" si="1"/>
        <v>1</v>
      </c>
      <c r="S71" s="414" t="s">
        <v>957</v>
      </c>
      <c r="T71" s="414"/>
      <c r="U71" s="414"/>
      <c r="V71" s="411" t="s">
        <v>3580</v>
      </c>
      <c r="W71" s="414"/>
      <c r="X71" s="420"/>
      <c r="Y71" s="409"/>
      <c r="Z71" s="409"/>
      <c r="AA71" s="409"/>
      <c r="AB71" s="409"/>
      <c r="AC71" s="409"/>
      <c r="AD71" s="409"/>
      <c r="AE71" s="409"/>
      <c r="AF71" s="409"/>
      <c r="AG71" s="420"/>
      <c r="AH71" s="42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c r="BM71" s="420"/>
      <c r="BN71" s="420"/>
      <c r="BO71" s="420"/>
    </row>
    <row r="72" spans="1:67" s="421" customFormat="1" ht="25.5">
      <c r="A72" s="413"/>
      <c r="B72" s="413"/>
      <c r="C72" s="416"/>
      <c r="D72" s="415" t="s">
        <v>1105</v>
      </c>
      <c r="E72" s="416" t="s">
        <v>3586</v>
      </c>
      <c r="F72" s="415"/>
      <c r="G72" s="424"/>
      <c r="H72" s="424"/>
      <c r="I72" s="424"/>
      <c r="J72" s="424"/>
      <c r="K72" s="424"/>
      <c r="L72" s="424"/>
      <c r="M72" s="424"/>
      <c r="N72" s="424"/>
      <c r="O72" s="424"/>
      <c r="P72" s="424">
        <v>1</v>
      </c>
      <c r="Q72" s="424"/>
      <c r="R72" s="419">
        <f t="shared" si="1"/>
        <v>1</v>
      </c>
      <c r="S72" s="414" t="s">
        <v>952</v>
      </c>
      <c r="T72" s="414"/>
      <c r="U72" s="414"/>
      <c r="V72" s="411" t="s">
        <v>3580</v>
      </c>
      <c r="W72" s="414"/>
      <c r="X72" s="420"/>
      <c r="Y72" s="409"/>
      <c r="Z72" s="409"/>
      <c r="AA72" s="409"/>
      <c r="AB72" s="409"/>
      <c r="AC72" s="409"/>
      <c r="AD72" s="409"/>
      <c r="AE72" s="409"/>
      <c r="AF72" s="409"/>
      <c r="AG72" s="420"/>
      <c r="AH72" s="42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20"/>
      <c r="BI72" s="420"/>
      <c r="BJ72" s="420"/>
      <c r="BK72" s="420"/>
      <c r="BL72" s="420"/>
      <c r="BM72" s="420"/>
      <c r="BN72" s="420"/>
      <c r="BO72" s="420"/>
    </row>
    <row r="73" spans="1:67" s="421" customFormat="1" ht="25.5">
      <c r="A73" s="413"/>
      <c r="B73" s="413"/>
      <c r="C73" s="416" t="s">
        <v>3587</v>
      </c>
      <c r="D73" s="415" t="s">
        <v>1106</v>
      </c>
      <c r="E73" s="416" t="s">
        <v>3588</v>
      </c>
      <c r="F73" s="415"/>
      <c r="G73" s="424"/>
      <c r="H73" s="424"/>
      <c r="I73" s="424">
        <v>1</v>
      </c>
      <c r="J73" s="424"/>
      <c r="K73" s="424"/>
      <c r="L73" s="424">
        <v>1</v>
      </c>
      <c r="M73" s="424"/>
      <c r="N73" s="424"/>
      <c r="O73" s="424">
        <v>1</v>
      </c>
      <c r="P73" s="424"/>
      <c r="Q73" s="424"/>
      <c r="R73" s="419">
        <f t="shared" si="1"/>
        <v>3</v>
      </c>
      <c r="S73" s="414" t="s">
        <v>958</v>
      </c>
      <c r="T73" s="414" t="s">
        <v>949</v>
      </c>
      <c r="U73" s="414"/>
      <c r="V73" s="411" t="s">
        <v>3580</v>
      </c>
      <c r="W73" s="414"/>
      <c r="X73" s="420"/>
      <c r="Y73" s="409"/>
      <c r="Z73" s="409"/>
      <c r="AA73" s="409"/>
      <c r="AB73" s="409"/>
      <c r="AC73" s="409"/>
      <c r="AD73" s="409"/>
      <c r="AE73" s="409"/>
      <c r="AF73" s="409"/>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row>
    <row r="74" spans="1:67" s="421" customFormat="1" ht="25.5">
      <c r="A74" s="413"/>
      <c r="B74" s="413"/>
      <c r="C74" s="416"/>
      <c r="D74" s="415" t="s">
        <v>1107</v>
      </c>
      <c r="E74" s="416" t="s">
        <v>3589</v>
      </c>
      <c r="F74" s="415"/>
      <c r="G74" s="424"/>
      <c r="H74" s="424"/>
      <c r="I74" s="424"/>
      <c r="J74" s="424"/>
      <c r="K74" s="424">
        <v>1</v>
      </c>
      <c r="L74" s="424"/>
      <c r="M74" s="424"/>
      <c r="N74" s="424"/>
      <c r="O74" s="424"/>
      <c r="P74" s="424"/>
      <c r="Q74" s="424"/>
      <c r="R74" s="419">
        <f t="shared" si="1"/>
        <v>1</v>
      </c>
      <c r="S74" s="414" t="s">
        <v>11</v>
      </c>
      <c r="T74" s="414"/>
      <c r="U74" s="414" t="s">
        <v>3590</v>
      </c>
      <c r="V74" s="411" t="s">
        <v>3580</v>
      </c>
      <c r="W74" s="414"/>
      <c r="X74" s="420"/>
      <c r="Y74" s="409"/>
      <c r="Z74" s="409"/>
      <c r="AA74" s="409"/>
      <c r="AB74" s="409"/>
      <c r="AC74" s="409"/>
      <c r="AD74" s="409"/>
      <c r="AE74" s="409"/>
      <c r="AF74" s="409"/>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0"/>
      <c r="BC74" s="420"/>
      <c r="BD74" s="420"/>
      <c r="BE74" s="420"/>
      <c r="BF74" s="420"/>
      <c r="BG74" s="420"/>
      <c r="BH74" s="420"/>
      <c r="BI74" s="420"/>
      <c r="BJ74" s="420"/>
      <c r="BK74" s="420"/>
      <c r="BL74" s="420"/>
      <c r="BM74" s="420"/>
      <c r="BN74" s="420"/>
      <c r="BO74" s="420"/>
    </row>
    <row r="75" spans="1:67" s="421" customFormat="1" ht="38.25">
      <c r="A75" s="413"/>
      <c r="B75" s="413"/>
      <c r="C75" s="416"/>
      <c r="D75" s="415" t="s">
        <v>3591</v>
      </c>
      <c r="E75" s="416" t="s">
        <v>3592</v>
      </c>
      <c r="F75" s="415"/>
      <c r="G75" s="424"/>
      <c r="H75" s="424"/>
      <c r="I75" s="424"/>
      <c r="J75" s="424"/>
      <c r="K75" s="424"/>
      <c r="L75" s="424"/>
      <c r="M75" s="424"/>
      <c r="N75" s="424">
        <v>1</v>
      </c>
      <c r="O75" s="424"/>
      <c r="P75" s="424"/>
      <c r="Q75" s="424"/>
      <c r="R75" s="419">
        <f t="shared" si="1"/>
        <v>1</v>
      </c>
      <c r="S75" s="414" t="s">
        <v>11</v>
      </c>
      <c r="T75" s="414"/>
      <c r="U75" s="414" t="s">
        <v>3593</v>
      </c>
      <c r="V75" s="411" t="s">
        <v>3580</v>
      </c>
      <c r="W75" s="414" t="s">
        <v>1112</v>
      </c>
      <c r="X75" s="420"/>
      <c r="Y75" s="409"/>
      <c r="Z75" s="409"/>
      <c r="AA75" s="409"/>
      <c r="AB75" s="409"/>
      <c r="AC75" s="409"/>
      <c r="AD75" s="409"/>
      <c r="AE75" s="409"/>
      <c r="AF75" s="409"/>
      <c r="AG75" s="420"/>
      <c r="AH75" s="420"/>
      <c r="AI75" s="420"/>
      <c r="AJ75" s="420"/>
      <c r="AK75" s="420"/>
      <c r="AL75" s="420"/>
      <c r="AM75" s="420"/>
      <c r="AN75" s="420"/>
      <c r="AO75" s="420"/>
      <c r="AP75" s="420"/>
      <c r="AQ75" s="420"/>
      <c r="AR75" s="420"/>
      <c r="AS75" s="420"/>
      <c r="AT75" s="420"/>
      <c r="AU75" s="420"/>
      <c r="AV75" s="420"/>
      <c r="AW75" s="420"/>
      <c r="AX75" s="420"/>
      <c r="AY75" s="420"/>
      <c r="AZ75" s="420"/>
      <c r="BA75" s="420"/>
      <c r="BB75" s="420"/>
      <c r="BC75" s="420"/>
      <c r="BD75" s="420"/>
      <c r="BE75" s="420"/>
      <c r="BF75" s="420"/>
      <c r="BG75" s="420"/>
      <c r="BH75" s="420"/>
      <c r="BI75" s="420"/>
      <c r="BJ75" s="420"/>
      <c r="BK75" s="420"/>
      <c r="BL75" s="420"/>
      <c r="BM75" s="420"/>
      <c r="BN75" s="420"/>
      <c r="BO75" s="420"/>
    </row>
    <row r="76" spans="1:67" s="428" customFormat="1" ht="140.25">
      <c r="A76" s="416"/>
      <c r="B76" s="416"/>
      <c r="C76" s="416" t="s">
        <v>3594</v>
      </c>
      <c r="D76" s="415" t="s">
        <v>3595</v>
      </c>
      <c r="E76" s="416" t="s">
        <v>3596</v>
      </c>
      <c r="F76" s="415"/>
      <c r="G76" s="424"/>
      <c r="H76" s="424">
        <v>1</v>
      </c>
      <c r="I76" s="424"/>
      <c r="J76" s="424"/>
      <c r="K76" s="424">
        <v>1</v>
      </c>
      <c r="L76" s="424"/>
      <c r="M76" s="424"/>
      <c r="N76" s="424">
        <v>1</v>
      </c>
      <c r="O76" s="424"/>
      <c r="P76" s="424"/>
      <c r="Q76" s="424">
        <v>1</v>
      </c>
      <c r="R76" s="419">
        <f t="shared" si="1"/>
        <v>4</v>
      </c>
      <c r="S76" s="414" t="s">
        <v>11</v>
      </c>
      <c r="T76" s="414"/>
      <c r="U76" s="414" t="s">
        <v>3597</v>
      </c>
      <c r="V76" s="411" t="s">
        <v>3580</v>
      </c>
      <c r="W76" s="414" t="s">
        <v>3598</v>
      </c>
    </row>
    <row r="77" spans="1:67" s="421" customFormat="1" ht="25.5">
      <c r="A77" s="413"/>
      <c r="B77" s="413"/>
      <c r="C77" s="416"/>
      <c r="D77" s="415" t="s">
        <v>3599</v>
      </c>
      <c r="E77" s="416" t="s">
        <v>1113</v>
      </c>
      <c r="F77" s="415"/>
      <c r="G77" s="424"/>
      <c r="H77" s="424">
        <v>1</v>
      </c>
      <c r="I77" s="424"/>
      <c r="J77" s="424"/>
      <c r="K77" s="424">
        <v>1</v>
      </c>
      <c r="L77" s="424"/>
      <c r="M77" s="424"/>
      <c r="N77" s="424">
        <v>1</v>
      </c>
      <c r="O77" s="424"/>
      <c r="P77" s="424"/>
      <c r="Q77" s="424">
        <v>1</v>
      </c>
      <c r="R77" s="419">
        <f t="shared" si="1"/>
        <v>4</v>
      </c>
      <c r="S77" s="414" t="s">
        <v>957</v>
      </c>
      <c r="T77" s="414"/>
      <c r="U77" s="414"/>
      <c r="V77" s="411" t="s">
        <v>3580</v>
      </c>
      <c r="W77" s="414" t="s">
        <v>3600</v>
      </c>
      <c r="X77" s="420"/>
      <c r="Y77" s="409"/>
      <c r="Z77" s="409"/>
      <c r="AA77" s="409"/>
      <c r="AB77" s="409"/>
      <c r="AC77" s="409"/>
      <c r="AD77" s="409"/>
      <c r="AE77" s="409"/>
      <c r="AF77" s="409"/>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420"/>
      <c r="BI77" s="420"/>
      <c r="BJ77" s="420"/>
      <c r="BK77" s="420"/>
      <c r="BL77" s="420"/>
      <c r="BM77" s="420"/>
      <c r="BN77" s="420"/>
      <c r="BO77" s="420"/>
    </row>
    <row r="78" spans="1:67" s="421" customFormat="1" ht="25.5">
      <c r="A78" s="413"/>
      <c r="B78" s="413"/>
      <c r="C78" s="416"/>
      <c r="D78" s="415" t="s">
        <v>3601</v>
      </c>
      <c r="E78" s="416" t="s">
        <v>1114</v>
      </c>
      <c r="F78" s="415"/>
      <c r="G78" s="424"/>
      <c r="H78" s="424">
        <v>1</v>
      </c>
      <c r="I78" s="424"/>
      <c r="J78" s="424"/>
      <c r="K78" s="424">
        <v>1</v>
      </c>
      <c r="L78" s="424"/>
      <c r="M78" s="424"/>
      <c r="N78" s="424">
        <v>1</v>
      </c>
      <c r="O78" s="424"/>
      <c r="P78" s="424"/>
      <c r="Q78" s="424">
        <v>1</v>
      </c>
      <c r="R78" s="419">
        <f t="shared" si="1"/>
        <v>4</v>
      </c>
      <c r="S78" s="414" t="s">
        <v>11</v>
      </c>
      <c r="T78" s="414"/>
      <c r="U78" s="414" t="s">
        <v>3602</v>
      </c>
      <c r="V78" s="411" t="s">
        <v>3580</v>
      </c>
      <c r="W78" s="414" t="s">
        <v>3603</v>
      </c>
      <c r="X78" s="420"/>
      <c r="Y78" s="409"/>
      <c r="Z78" s="409"/>
      <c r="AA78" s="409"/>
      <c r="AB78" s="409"/>
      <c r="AC78" s="409"/>
      <c r="AD78" s="409"/>
      <c r="AE78" s="409"/>
      <c r="AF78" s="409"/>
      <c r="AG78" s="420"/>
      <c r="AH78" s="420"/>
      <c r="AI78" s="420"/>
      <c r="AJ78" s="420"/>
      <c r="AK78" s="420"/>
      <c r="AL78" s="420"/>
      <c r="AM78" s="420"/>
      <c r="AN78" s="420"/>
      <c r="AO78" s="420"/>
      <c r="AP78" s="420"/>
      <c r="AQ78" s="420"/>
      <c r="AR78" s="420"/>
      <c r="AS78" s="420"/>
      <c r="AT78" s="420"/>
      <c r="AU78" s="420"/>
      <c r="AV78" s="420"/>
      <c r="AW78" s="420"/>
      <c r="AX78" s="420"/>
      <c r="AY78" s="420"/>
      <c r="AZ78" s="420"/>
      <c r="BA78" s="420"/>
      <c r="BB78" s="420"/>
      <c r="BC78" s="420"/>
      <c r="BD78" s="420"/>
      <c r="BE78" s="420"/>
      <c r="BF78" s="420"/>
      <c r="BG78" s="420"/>
      <c r="BH78" s="420"/>
      <c r="BI78" s="420"/>
      <c r="BJ78" s="420"/>
      <c r="BK78" s="420"/>
      <c r="BL78" s="420"/>
      <c r="BM78" s="420"/>
      <c r="BN78" s="420"/>
      <c r="BO78" s="420"/>
    </row>
    <row r="79" spans="1:67" s="421" customFormat="1" ht="25.5">
      <c r="A79" s="413"/>
      <c r="B79" s="413"/>
      <c r="C79" s="416"/>
      <c r="D79" s="415" t="s">
        <v>3604</v>
      </c>
      <c r="E79" s="416" t="s">
        <v>3605</v>
      </c>
      <c r="F79" s="415"/>
      <c r="G79" s="424"/>
      <c r="H79" s="424">
        <v>1</v>
      </c>
      <c r="I79" s="424"/>
      <c r="J79" s="424"/>
      <c r="K79" s="424">
        <v>1</v>
      </c>
      <c r="L79" s="424"/>
      <c r="M79" s="424"/>
      <c r="N79" s="424">
        <v>1</v>
      </c>
      <c r="O79" s="424"/>
      <c r="P79" s="424"/>
      <c r="Q79" s="424">
        <v>1</v>
      </c>
      <c r="R79" s="419">
        <f t="shared" si="1"/>
        <v>4</v>
      </c>
      <c r="S79" s="414" t="s">
        <v>957</v>
      </c>
      <c r="T79" s="414" t="s">
        <v>11</v>
      </c>
      <c r="U79" s="411" t="s">
        <v>3602</v>
      </c>
      <c r="V79" s="411" t="s">
        <v>3580</v>
      </c>
      <c r="W79" s="414" t="s">
        <v>3606</v>
      </c>
      <c r="X79" s="420"/>
      <c r="Y79" s="409"/>
      <c r="Z79" s="409"/>
      <c r="AA79" s="409"/>
      <c r="AB79" s="409"/>
      <c r="AC79" s="409"/>
      <c r="AD79" s="409"/>
      <c r="AE79" s="409"/>
      <c r="AF79" s="409"/>
      <c r="AG79" s="420"/>
      <c r="AH79" s="420"/>
      <c r="AI79" s="420"/>
      <c r="AJ79" s="420"/>
      <c r="AK79" s="420"/>
      <c r="AL79" s="420"/>
      <c r="AM79" s="420"/>
      <c r="AN79" s="420"/>
      <c r="AO79" s="420"/>
      <c r="AP79" s="420"/>
      <c r="AQ79" s="420"/>
      <c r="AR79" s="420"/>
      <c r="AS79" s="420"/>
      <c r="AT79" s="420"/>
      <c r="AU79" s="420"/>
      <c r="AV79" s="420"/>
      <c r="AW79" s="420"/>
      <c r="AX79" s="420"/>
      <c r="AY79" s="420"/>
      <c r="AZ79" s="420"/>
      <c r="BA79" s="420"/>
      <c r="BB79" s="420"/>
      <c r="BC79" s="420"/>
      <c r="BD79" s="420"/>
      <c r="BE79" s="420"/>
      <c r="BF79" s="420"/>
      <c r="BG79" s="420"/>
      <c r="BH79" s="420"/>
      <c r="BI79" s="420"/>
      <c r="BJ79" s="420"/>
      <c r="BK79" s="420"/>
      <c r="BL79" s="420"/>
      <c r="BM79" s="420"/>
      <c r="BN79" s="420"/>
      <c r="BO79" s="420"/>
    </row>
    <row r="80" spans="1:67" s="428" customFormat="1" ht="25.5">
      <c r="A80" s="416"/>
      <c r="B80" s="416"/>
      <c r="C80" s="416"/>
      <c r="D80" s="415" t="s">
        <v>3607</v>
      </c>
      <c r="E80" s="416" t="s">
        <v>3608</v>
      </c>
      <c r="F80" s="415"/>
      <c r="G80" s="424"/>
      <c r="H80" s="424">
        <v>1</v>
      </c>
      <c r="I80" s="424"/>
      <c r="J80" s="424"/>
      <c r="K80" s="424">
        <v>1</v>
      </c>
      <c r="L80" s="424"/>
      <c r="M80" s="424"/>
      <c r="N80" s="424">
        <v>1</v>
      </c>
      <c r="O80" s="424"/>
      <c r="P80" s="424"/>
      <c r="Q80" s="424">
        <v>1</v>
      </c>
      <c r="R80" s="419">
        <f t="shared" si="1"/>
        <v>4</v>
      </c>
      <c r="S80" s="414" t="s">
        <v>11</v>
      </c>
      <c r="T80" s="414"/>
      <c r="U80" s="411" t="s">
        <v>3609</v>
      </c>
      <c r="V80" s="411" t="s">
        <v>3580</v>
      </c>
      <c r="W80" s="414" t="s">
        <v>3606</v>
      </c>
    </row>
    <row r="81" spans="1:67" s="421" customFormat="1" ht="38.25">
      <c r="A81" s="413"/>
      <c r="B81" s="413"/>
      <c r="C81" s="416"/>
      <c r="D81" s="415" t="s">
        <v>3610</v>
      </c>
      <c r="E81" s="416" t="s">
        <v>3611</v>
      </c>
      <c r="F81" s="415"/>
      <c r="G81" s="424"/>
      <c r="H81" s="424"/>
      <c r="I81" s="424"/>
      <c r="J81" s="424"/>
      <c r="K81" s="424">
        <v>1</v>
      </c>
      <c r="L81" s="424"/>
      <c r="M81" s="424"/>
      <c r="N81" s="424"/>
      <c r="O81" s="424"/>
      <c r="P81" s="424"/>
      <c r="Q81" s="424">
        <v>1</v>
      </c>
      <c r="R81" s="419">
        <f t="shared" si="1"/>
        <v>2</v>
      </c>
      <c r="S81" s="414" t="s">
        <v>948</v>
      </c>
      <c r="T81" s="414"/>
      <c r="U81" s="411"/>
      <c r="V81" s="411" t="s">
        <v>3580</v>
      </c>
      <c r="W81" s="414" t="s">
        <v>3612</v>
      </c>
      <c r="X81" s="420"/>
      <c r="Y81" s="409"/>
      <c r="Z81" s="409"/>
      <c r="AA81" s="409"/>
      <c r="AB81" s="409"/>
      <c r="AC81" s="409"/>
      <c r="AD81" s="409"/>
      <c r="AE81" s="409"/>
      <c r="AF81" s="409"/>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row>
    <row r="82" spans="1:67" s="421" customFormat="1" ht="165.75">
      <c r="A82" s="413"/>
      <c r="B82" s="413"/>
      <c r="C82" s="416"/>
      <c r="D82" s="415" t="s">
        <v>3613</v>
      </c>
      <c r="E82" s="416" t="s">
        <v>3614</v>
      </c>
      <c r="F82" s="415"/>
      <c r="G82" s="424"/>
      <c r="H82" s="424">
        <v>1</v>
      </c>
      <c r="I82" s="424"/>
      <c r="J82" s="424"/>
      <c r="K82" s="424">
        <v>1</v>
      </c>
      <c r="L82" s="424"/>
      <c r="M82" s="424"/>
      <c r="N82" s="424">
        <v>1</v>
      </c>
      <c r="O82" s="424"/>
      <c r="P82" s="424"/>
      <c r="Q82" s="424">
        <v>1</v>
      </c>
      <c r="R82" s="419">
        <f t="shared" si="1"/>
        <v>4</v>
      </c>
      <c r="S82" s="414" t="s">
        <v>11</v>
      </c>
      <c r="T82" s="414"/>
      <c r="U82" s="414" t="s">
        <v>3615</v>
      </c>
      <c r="V82" s="411" t="s">
        <v>3580</v>
      </c>
      <c r="W82" s="414"/>
      <c r="X82" s="420"/>
      <c r="Y82" s="409"/>
      <c r="Z82" s="409"/>
      <c r="AA82" s="409"/>
      <c r="AB82" s="409"/>
      <c r="AC82" s="409"/>
      <c r="AD82" s="409"/>
      <c r="AE82" s="409"/>
      <c r="AF82" s="409"/>
      <c r="AG82" s="420"/>
      <c r="AH82" s="420"/>
      <c r="AI82" s="420"/>
      <c r="AJ82" s="420"/>
      <c r="AK82" s="420"/>
      <c r="AL82" s="420"/>
      <c r="AM82" s="420"/>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row>
    <row r="83" spans="1:67" s="428" customFormat="1" ht="38.25">
      <c r="A83" s="416"/>
      <c r="B83" s="416"/>
      <c r="C83" s="416" t="s">
        <v>3616</v>
      </c>
      <c r="D83" s="415" t="s">
        <v>3617</v>
      </c>
      <c r="E83" s="416" t="s">
        <v>3618</v>
      </c>
      <c r="F83" s="415"/>
      <c r="G83" s="415"/>
      <c r="H83" s="415">
        <v>1</v>
      </c>
      <c r="I83" s="415"/>
      <c r="J83" s="415"/>
      <c r="K83" s="415"/>
      <c r="L83" s="415"/>
      <c r="M83" s="415"/>
      <c r="N83" s="415"/>
      <c r="O83" s="415"/>
      <c r="P83" s="415"/>
      <c r="Q83" s="415"/>
      <c r="R83" s="419">
        <f t="shared" si="1"/>
        <v>1</v>
      </c>
      <c r="S83" s="414" t="s">
        <v>3619</v>
      </c>
      <c r="T83" s="414"/>
      <c r="U83" s="414" t="s">
        <v>3619</v>
      </c>
      <c r="V83" s="411" t="s">
        <v>3478</v>
      </c>
      <c r="W83" s="411"/>
    </row>
    <row r="84" spans="1:67" s="428" customFormat="1" ht="38.25">
      <c r="A84" s="416"/>
      <c r="B84" s="416"/>
      <c r="C84" s="416"/>
      <c r="D84" s="415" t="s">
        <v>3620</v>
      </c>
      <c r="E84" s="416" t="s">
        <v>3621</v>
      </c>
      <c r="F84" s="415"/>
      <c r="G84" s="415"/>
      <c r="H84" s="415"/>
      <c r="I84" s="415"/>
      <c r="J84" s="415">
        <v>1</v>
      </c>
      <c r="K84" s="415">
        <v>1</v>
      </c>
      <c r="L84" s="415"/>
      <c r="M84" s="415"/>
      <c r="N84" s="415"/>
      <c r="O84" s="415"/>
      <c r="P84" s="415"/>
      <c r="Q84" s="415"/>
      <c r="R84" s="419">
        <f t="shared" si="1"/>
        <v>2</v>
      </c>
      <c r="S84" s="414" t="s">
        <v>952</v>
      </c>
      <c r="T84" s="414"/>
      <c r="U84" s="414"/>
      <c r="V84" s="411" t="s">
        <v>3478</v>
      </c>
      <c r="W84" s="414"/>
    </row>
    <row r="85" spans="1:67" s="428" customFormat="1" ht="25.5">
      <c r="A85" s="416"/>
      <c r="B85" s="416"/>
      <c r="C85" s="416"/>
      <c r="D85" s="415" t="s">
        <v>3622</v>
      </c>
      <c r="E85" s="416" t="s">
        <v>3763</v>
      </c>
      <c r="F85" s="415"/>
      <c r="G85" s="415"/>
      <c r="H85" s="415"/>
      <c r="I85" s="415"/>
      <c r="J85" s="415"/>
      <c r="K85" s="415">
        <v>1</v>
      </c>
      <c r="L85" s="415"/>
      <c r="M85" s="415"/>
      <c r="N85" s="415">
        <v>1</v>
      </c>
      <c r="O85" s="415"/>
      <c r="P85" s="415"/>
      <c r="Q85" s="415">
        <v>1</v>
      </c>
      <c r="R85" s="419">
        <f t="shared" si="1"/>
        <v>3</v>
      </c>
      <c r="S85" s="414" t="s">
        <v>3762</v>
      </c>
      <c r="T85" s="414"/>
      <c r="U85" s="414"/>
      <c r="V85" s="411" t="s">
        <v>3478</v>
      </c>
      <c r="W85" s="414"/>
    </row>
    <row r="86" spans="1:67" s="428" customFormat="1" ht="108">
      <c r="A86" s="416"/>
      <c r="B86" s="429" t="s">
        <v>1108</v>
      </c>
      <c r="C86" s="416" t="s">
        <v>3623</v>
      </c>
      <c r="D86" s="415" t="s">
        <v>3624</v>
      </c>
      <c r="E86" s="416" t="s">
        <v>3625</v>
      </c>
      <c r="F86" s="415"/>
      <c r="G86" s="415"/>
      <c r="H86" s="415"/>
      <c r="I86" s="415"/>
      <c r="J86" s="415"/>
      <c r="K86" s="415">
        <v>1</v>
      </c>
      <c r="L86" s="415"/>
      <c r="M86" s="415"/>
      <c r="N86" s="424">
        <v>1</v>
      </c>
      <c r="O86" s="424"/>
      <c r="P86" s="424"/>
      <c r="Q86" s="424"/>
      <c r="R86" s="419">
        <f t="shared" si="1"/>
        <v>2</v>
      </c>
      <c r="S86" s="414" t="s">
        <v>948</v>
      </c>
      <c r="T86" s="414"/>
      <c r="U86" s="414"/>
      <c r="V86" s="411" t="s">
        <v>3626</v>
      </c>
      <c r="W86" s="411"/>
    </row>
    <row r="87" spans="1:67" s="421" customFormat="1" ht="38.25">
      <c r="A87" s="413"/>
      <c r="B87" s="413"/>
      <c r="C87" s="416" t="s">
        <v>3623</v>
      </c>
      <c r="D87" s="415" t="s">
        <v>1109</v>
      </c>
      <c r="E87" s="416" t="s">
        <v>3627</v>
      </c>
      <c r="F87" s="417"/>
      <c r="G87" s="417"/>
      <c r="H87" s="417"/>
      <c r="I87" s="417"/>
      <c r="J87" s="417"/>
      <c r="K87" s="417">
        <v>1</v>
      </c>
      <c r="L87" s="417"/>
      <c r="M87" s="417"/>
      <c r="N87" s="418"/>
      <c r="O87" s="418"/>
      <c r="P87" s="418"/>
      <c r="Q87" s="418">
        <v>1</v>
      </c>
      <c r="R87" s="419">
        <f t="shared" si="1"/>
        <v>2</v>
      </c>
      <c r="S87" s="414" t="s">
        <v>11</v>
      </c>
      <c r="T87" s="414"/>
      <c r="U87" s="414" t="s">
        <v>3628</v>
      </c>
      <c r="V87" s="411" t="s">
        <v>1143</v>
      </c>
      <c r="W87" s="411"/>
      <c r="X87" s="420"/>
      <c r="Y87" s="409"/>
      <c r="Z87" s="409"/>
      <c r="AA87" s="409"/>
      <c r="AB87" s="409"/>
      <c r="AC87" s="409"/>
      <c r="AD87" s="409"/>
      <c r="AE87" s="409"/>
      <c r="AF87" s="409"/>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row>
    <row r="88" spans="1:67" s="428" customFormat="1" ht="38.25">
      <c r="A88" s="416"/>
      <c r="B88" s="416"/>
      <c r="C88" s="416" t="s">
        <v>3623</v>
      </c>
      <c r="D88" s="415" t="s">
        <v>3629</v>
      </c>
      <c r="E88" s="416" t="s">
        <v>3630</v>
      </c>
      <c r="F88" s="417"/>
      <c r="G88" s="417"/>
      <c r="H88" s="417">
        <v>1</v>
      </c>
      <c r="I88" s="417"/>
      <c r="J88" s="417"/>
      <c r="K88" s="417">
        <v>1</v>
      </c>
      <c r="L88" s="417"/>
      <c r="M88" s="417"/>
      <c r="N88" s="418">
        <v>1</v>
      </c>
      <c r="O88" s="418"/>
      <c r="P88" s="418"/>
      <c r="Q88" s="418">
        <v>1</v>
      </c>
      <c r="R88" s="419">
        <f t="shared" si="1"/>
        <v>4</v>
      </c>
      <c r="S88" s="414" t="s">
        <v>957</v>
      </c>
      <c r="T88" s="414"/>
      <c r="U88" s="414"/>
      <c r="V88" s="411" t="s">
        <v>3626</v>
      </c>
      <c r="W88" s="411"/>
    </row>
    <row r="89" spans="1:67" s="428" customFormat="1" ht="38.25">
      <c r="A89" s="416"/>
      <c r="B89" s="416"/>
      <c r="C89" s="416" t="s">
        <v>3631</v>
      </c>
      <c r="D89" s="415" t="s">
        <v>3632</v>
      </c>
      <c r="E89" s="416" t="s">
        <v>1117</v>
      </c>
      <c r="F89" s="417"/>
      <c r="G89" s="417"/>
      <c r="H89" s="417">
        <v>1</v>
      </c>
      <c r="I89" s="417"/>
      <c r="J89" s="417"/>
      <c r="K89" s="417">
        <v>1</v>
      </c>
      <c r="L89" s="417"/>
      <c r="M89" s="417"/>
      <c r="N89" s="418">
        <v>1</v>
      </c>
      <c r="O89" s="418"/>
      <c r="P89" s="418"/>
      <c r="Q89" s="418">
        <v>1</v>
      </c>
      <c r="R89" s="419">
        <f t="shared" si="1"/>
        <v>4</v>
      </c>
      <c r="S89" s="414" t="s">
        <v>957</v>
      </c>
      <c r="T89" s="414" t="s">
        <v>950</v>
      </c>
      <c r="U89" s="414"/>
      <c r="V89" s="411" t="s">
        <v>3633</v>
      </c>
      <c r="W89" s="411"/>
    </row>
    <row r="90" spans="1:67" s="421" customFormat="1" ht="25.5">
      <c r="A90" s="413"/>
      <c r="B90" s="413"/>
      <c r="C90" s="416"/>
      <c r="D90" s="415" t="s">
        <v>3634</v>
      </c>
      <c r="E90" s="416" t="s">
        <v>1119</v>
      </c>
      <c r="F90" s="417"/>
      <c r="G90" s="417"/>
      <c r="H90" s="417">
        <v>1</v>
      </c>
      <c r="I90" s="417"/>
      <c r="J90" s="417"/>
      <c r="K90" s="417">
        <v>1</v>
      </c>
      <c r="L90" s="417"/>
      <c r="M90" s="417"/>
      <c r="N90" s="418">
        <v>1</v>
      </c>
      <c r="O90" s="418"/>
      <c r="P90" s="418"/>
      <c r="Q90" s="418">
        <v>1</v>
      </c>
      <c r="R90" s="419">
        <f t="shared" si="1"/>
        <v>4</v>
      </c>
      <c r="S90" s="414" t="s">
        <v>957</v>
      </c>
      <c r="T90" s="414"/>
      <c r="U90" s="414"/>
      <c r="V90" s="411" t="s">
        <v>3633</v>
      </c>
      <c r="W90" s="411"/>
      <c r="X90" s="420"/>
      <c r="Y90" s="409"/>
      <c r="Z90" s="409"/>
      <c r="AA90" s="409"/>
      <c r="AB90" s="409"/>
      <c r="AC90" s="409"/>
      <c r="AD90" s="409"/>
      <c r="AE90" s="409"/>
      <c r="AF90" s="409"/>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row>
    <row r="91" spans="1:67" s="421" customFormat="1" ht="12.75">
      <c r="A91" s="413"/>
      <c r="B91" s="413"/>
      <c r="C91" s="416"/>
      <c r="D91" s="415" t="s">
        <v>3635</v>
      </c>
      <c r="E91" s="416" t="s">
        <v>1121</v>
      </c>
      <c r="F91" s="417"/>
      <c r="G91" s="417"/>
      <c r="H91" s="417">
        <v>1</v>
      </c>
      <c r="I91" s="417"/>
      <c r="J91" s="417"/>
      <c r="K91" s="417">
        <v>1</v>
      </c>
      <c r="L91" s="417"/>
      <c r="M91" s="417"/>
      <c r="N91" s="418">
        <v>1</v>
      </c>
      <c r="O91" s="418"/>
      <c r="P91" s="418"/>
      <c r="Q91" s="418">
        <v>1</v>
      </c>
      <c r="R91" s="419">
        <f t="shared" si="1"/>
        <v>4</v>
      </c>
      <c r="S91" s="414" t="s">
        <v>957</v>
      </c>
      <c r="T91" s="414"/>
      <c r="U91" s="414"/>
      <c r="V91" s="411" t="s">
        <v>3633</v>
      </c>
      <c r="W91" s="411"/>
      <c r="X91" s="420"/>
      <c r="Y91" s="409"/>
      <c r="Z91" s="409"/>
      <c r="AA91" s="409"/>
      <c r="AB91" s="409"/>
      <c r="AC91" s="409"/>
      <c r="AD91" s="409"/>
      <c r="AE91" s="409"/>
      <c r="AF91" s="409"/>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row>
    <row r="92" spans="1:67" s="421" customFormat="1" ht="38.25">
      <c r="A92" s="413"/>
      <c r="B92" s="413"/>
      <c r="C92" s="416" t="s">
        <v>3636</v>
      </c>
      <c r="D92" s="415" t="s">
        <v>1110</v>
      </c>
      <c r="E92" s="416" t="s">
        <v>3637</v>
      </c>
      <c r="F92" s="424">
        <v>1</v>
      </c>
      <c r="G92" s="424"/>
      <c r="H92" s="424"/>
      <c r="I92" s="424"/>
      <c r="J92" s="424"/>
      <c r="K92" s="424"/>
      <c r="L92" s="424"/>
      <c r="M92" s="424"/>
      <c r="N92" s="424"/>
      <c r="O92" s="424"/>
      <c r="P92" s="424"/>
      <c r="Q92" s="424"/>
      <c r="R92" s="419">
        <f t="shared" si="1"/>
        <v>1</v>
      </c>
      <c r="S92" s="414" t="s">
        <v>952</v>
      </c>
      <c r="T92" s="414"/>
      <c r="U92" s="414"/>
      <c r="V92" s="414" t="s">
        <v>1122</v>
      </c>
      <c r="W92" s="411"/>
      <c r="X92" s="420"/>
      <c r="Y92" s="409"/>
      <c r="Z92" s="409"/>
      <c r="AA92" s="409"/>
      <c r="AB92" s="409"/>
      <c r="AC92" s="409"/>
      <c r="AD92" s="409"/>
      <c r="AE92" s="409"/>
      <c r="AF92" s="409"/>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20"/>
      <c r="BM92" s="420"/>
      <c r="BN92" s="420"/>
      <c r="BO92" s="420"/>
    </row>
    <row r="93" spans="1:67" s="421" customFormat="1" ht="25.5">
      <c r="A93" s="413"/>
      <c r="B93" s="413"/>
      <c r="C93" s="416"/>
      <c r="D93" s="415" t="s">
        <v>3638</v>
      </c>
      <c r="E93" s="416" t="s">
        <v>3639</v>
      </c>
      <c r="F93" s="424"/>
      <c r="G93" s="424"/>
      <c r="H93" s="424"/>
      <c r="I93" s="424"/>
      <c r="J93" s="424"/>
      <c r="K93" s="424"/>
      <c r="L93" s="424">
        <v>1</v>
      </c>
      <c r="M93" s="424"/>
      <c r="N93" s="424"/>
      <c r="O93" s="424"/>
      <c r="P93" s="424"/>
      <c r="Q93" s="424">
        <v>1</v>
      </c>
      <c r="R93" s="419">
        <f t="shared" si="1"/>
        <v>2</v>
      </c>
      <c r="S93" s="414" t="s">
        <v>948</v>
      </c>
      <c r="T93" s="414"/>
      <c r="U93" s="414"/>
      <c r="V93" s="414" t="s">
        <v>1122</v>
      </c>
      <c r="W93" s="411"/>
      <c r="X93" s="420"/>
      <c r="Y93" s="409"/>
      <c r="Z93" s="409"/>
      <c r="AA93" s="409"/>
      <c r="AB93" s="409"/>
      <c r="AC93" s="409"/>
      <c r="AD93" s="409"/>
      <c r="AE93" s="409"/>
      <c r="AF93" s="409"/>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row>
    <row r="94" spans="1:67" s="428" customFormat="1" ht="51">
      <c r="A94" s="416"/>
      <c r="B94" s="416"/>
      <c r="C94" s="416" t="s">
        <v>3640</v>
      </c>
      <c r="D94" s="415" t="s">
        <v>1111</v>
      </c>
      <c r="E94" s="416" t="s">
        <v>3641</v>
      </c>
      <c r="F94" s="424"/>
      <c r="G94" s="424"/>
      <c r="H94" s="424"/>
      <c r="I94" s="424"/>
      <c r="J94" s="424"/>
      <c r="K94" s="424"/>
      <c r="L94" s="424">
        <v>1</v>
      </c>
      <c r="M94" s="424"/>
      <c r="N94" s="424"/>
      <c r="O94" s="424"/>
      <c r="P94" s="424"/>
      <c r="Q94" s="424">
        <v>1</v>
      </c>
      <c r="R94" s="419">
        <f t="shared" si="1"/>
        <v>2</v>
      </c>
      <c r="S94" s="414" t="s">
        <v>11</v>
      </c>
      <c r="T94" s="414"/>
      <c r="U94" s="414" t="s">
        <v>3642</v>
      </c>
      <c r="V94" s="414" t="s">
        <v>1122</v>
      </c>
      <c r="W94" s="411"/>
    </row>
    <row r="95" spans="1:67" s="428" customFormat="1" ht="76.5">
      <c r="A95" s="416"/>
      <c r="B95" s="416"/>
      <c r="C95" s="422" t="s">
        <v>3643</v>
      </c>
      <c r="D95" s="415" t="s">
        <v>1115</v>
      </c>
      <c r="E95" s="416" t="s">
        <v>3644</v>
      </c>
      <c r="F95" s="424"/>
      <c r="G95" s="424"/>
      <c r="H95" s="424"/>
      <c r="I95" s="424"/>
      <c r="J95" s="424"/>
      <c r="K95" s="424"/>
      <c r="L95" s="424"/>
      <c r="M95" s="424"/>
      <c r="N95" s="424"/>
      <c r="O95" s="424"/>
      <c r="P95" s="424">
        <v>1</v>
      </c>
      <c r="Q95" s="424"/>
      <c r="R95" s="419">
        <f t="shared" si="1"/>
        <v>1</v>
      </c>
      <c r="S95" s="414" t="s">
        <v>11</v>
      </c>
      <c r="T95" s="414"/>
      <c r="U95" s="414" t="s">
        <v>3645</v>
      </c>
      <c r="V95" s="411" t="s">
        <v>3646</v>
      </c>
      <c r="W95" s="411"/>
    </row>
    <row r="96" spans="1:67" s="421" customFormat="1" ht="36">
      <c r="A96" s="413"/>
      <c r="B96" s="413"/>
      <c r="C96" s="422" t="s">
        <v>3647</v>
      </c>
      <c r="D96" s="415" t="s">
        <v>3648</v>
      </c>
      <c r="E96" s="413" t="s">
        <v>3649</v>
      </c>
      <c r="F96" s="427"/>
      <c r="G96" s="427"/>
      <c r="H96" s="427"/>
      <c r="I96" s="427"/>
      <c r="J96" s="427"/>
      <c r="K96" s="427"/>
      <c r="L96" s="427"/>
      <c r="M96" s="430">
        <v>1</v>
      </c>
      <c r="N96" s="430"/>
      <c r="O96" s="430"/>
      <c r="P96" s="430"/>
      <c r="Q96" s="430"/>
      <c r="R96" s="419">
        <f t="shared" si="1"/>
        <v>1</v>
      </c>
      <c r="S96" s="414" t="s">
        <v>11</v>
      </c>
      <c r="T96" s="414"/>
      <c r="U96" s="414" t="s">
        <v>1126</v>
      </c>
      <c r="V96" s="411" t="s">
        <v>3650</v>
      </c>
      <c r="W96" s="423"/>
      <c r="X96" s="420"/>
      <c r="Y96" s="409"/>
      <c r="Z96" s="409"/>
      <c r="AA96" s="409"/>
      <c r="AB96" s="409"/>
      <c r="AC96" s="409"/>
      <c r="AD96" s="409"/>
      <c r="AE96" s="409"/>
      <c r="AF96" s="409"/>
      <c r="AG96" s="420"/>
      <c r="AH96" s="420"/>
      <c r="AI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row>
    <row r="97" spans="1:67" s="421" customFormat="1" ht="63.75">
      <c r="A97" s="413"/>
      <c r="B97" s="413"/>
      <c r="C97" s="416"/>
      <c r="D97" s="415" t="s">
        <v>3651</v>
      </c>
      <c r="E97" s="413" t="s">
        <v>3652</v>
      </c>
      <c r="F97" s="427"/>
      <c r="G97" s="427"/>
      <c r="H97" s="430">
        <v>1</v>
      </c>
      <c r="I97" s="427"/>
      <c r="J97" s="427"/>
      <c r="K97" s="430">
        <v>1</v>
      </c>
      <c r="L97" s="427"/>
      <c r="M97" s="430"/>
      <c r="N97" s="430">
        <v>1</v>
      </c>
      <c r="O97" s="430"/>
      <c r="P97" s="430"/>
      <c r="Q97" s="430">
        <v>1</v>
      </c>
      <c r="R97" s="419">
        <f t="shared" si="1"/>
        <v>4</v>
      </c>
      <c r="S97" s="414" t="s">
        <v>11</v>
      </c>
      <c r="T97" s="414"/>
      <c r="U97" s="414" t="s">
        <v>3653</v>
      </c>
      <c r="V97" s="411" t="s">
        <v>3650</v>
      </c>
      <c r="W97" s="423"/>
      <c r="X97" s="420"/>
      <c r="Y97" s="409"/>
      <c r="Z97" s="409"/>
      <c r="AA97" s="409"/>
      <c r="AB97" s="409"/>
      <c r="AC97" s="409"/>
      <c r="AD97" s="409"/>
      <c r="AE97" s="409"/>
      <c r="AF97" s="409"/>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row>
    <row r="98" spans="1:67" s="421" customFormat="1" ht="38.25">
      <c r="A98" s="413"/>
      <c r="B98" s="413"/>
      <c r="C98" s="416"/>
      <c r="D98" s="415" t="s">
        <v>3654</v>
      </c>
      <c r="E98" s="413" t="s">
        <v>1127</v>
      </c>
      <c r="F98" s="427"/>
      <c r="G98" s="427"/>
      <c r="H98" s="430"/>
      <c r="I98" s="427"/>
      <c r="J98" s="430">
        <v>1</v>
      </c>
      <c r="K98" s="427"/>
      <c r="L98" s="427"/>
      <c r="M98" s="427"/>
      <c r="N98" s="430"/>
      <c r="O98" s="430"/>
      <c r="P98" s="430"/>
      <c r="Q98" s="430"/>
      <c r="R98" s="419">
        <f t="shared" si="1"/>
        <v>1</v>
      </c>
      <c r="S98" s="414" t="s">
        <v>11</v>
      </c>
      <c r="T98" s="414"/>
      <c r="U98" s="414" t="s">
        <v>3655</v>
      </c>
      <c r="V98" s="411" t="s">
        <v>3650</v>
      </c>
      <c r="W98" s="423"/>
      <c r="X98" s="420"/>
      <c r="Y98" s="409"/>
      <c r="Z98" s="409"/>
      <c r="AA98" s="409"/>
      <c r="AB98" s="409"/>
      <c r="AC98" s="409"/>
      <c r="AD98" s="409"/>
      <c r="AE98" s="409"/>
      <c r="AF98" s="409"/>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row>
    <row r="99" spans="1:67" s="421" customFormat="1" ht="12.75">
      <c r="A99" s="413"/>
      <c r="B99" s="413"/>
      <c r="C99" s="416"/>
      <c r="D99" s="415" t="s">
        <v>3656</v>
      </c>
      <c r="E99" s="413" t="s">
        <v>1128</v>
      </c>
      <c r="F99" s="427"/>
      <c r="G99" s="427"/>
      <c r="H99" s="427"/>
      <c r="I99" s="430"/>
      <c r="J99" s="427"/>
      <c r="K99" s="427"/>
      <c r="L99" s="430">
        <v>1</v>
      </c>
      <c r="M99" s="427"/>
      <c r="N99" s="430"/>
      <c r="O99" s="430"/>
      <c r="P99" s="430"/>
      <c r="Q99" s="430"/>
      <c r="R99" s="419">
        <f t="shared" si="1"/>
        <v>1</v>
      </c>
      <c r="S99" s="414" t="s">
        <v>11</v>
      </c>
      <c r="T99" s="414"/>
      <c r="U99" s="414" t="s">
        <v>1090</v>
      </c>
      <c r="V99" s="411" t="s">
        <v>3650</v>
      </c>
      <c r="W99" s="423"/>
      <c r="X99" s="420"/>
      <c r="Y99" s="409"/>
      <c r="Z99" s="409"/>
      <c r="AA99" s="409"/>
      <c r="AB99" s="409"/>
      <c r="AC99" s="409"/>
      <c r="AD99" s="409"/>
      <c r="AE99" s="409"/>
      <c r="AF99" s="409"/>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row>
    <row r="100" spans="1:67" s="421" customFormat="1" ht="76.5">
      <c r="A100" s="413"/>
      <c r="B100" s="413"/>
      <c r="C100" s="416"/>
      <c r="D100" s="415" t="s">
        <v>3657</v>
      </c>
      <c r="E100" s="413" t="s">
        <v>3658</v>
      </c>
      <c r="F100" s="427"/>
      <c r="G100" s="427"/>
      <c r="H100" s="427"/>
      <c r="I100" s="427"/>
      <c r="J100" s="427">
        <v>1</v>
      </c>
      <c r="K100" s="430"/>
      <c r="L100" s="427"/>
      <c r="M100" s="430"/>
      <c r="N100" s="430"/>
      <c r="O100" s="430"/>
      <c r="P100" s="430"/>
      <c r="Q100" s="430"/>
      <c r="R100" s="419">
        <f t="shared" si="1"/>
        <v>1</v>
      </c>
      <c r="S100" s="414" t="s">
        <v>11</v>
      </c>
      <c r="T100" s="414"/>
      <c r="U100" s="423" t="s">
        <v>1129</v>
      </c>
      <c r="V100" s="411" t="s">
        <v>3650</v>
      </c>
      <c r="W100" s="423"/>
      <c r="X100" s="420"/>
      <c r="Y100" s="409"/>
      <c r="Z100" s="409"/>
      <c r="AA100" s="409"/>
      <c r="AB100" s="409"/>
      <c r="AC100" s="409"/>
      <c r="AD100" s="409"/>
      <c r="AE100" s="409"/>
      <c r="AF100" s="409"/>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row>
    <row r="101" spans="1:67" s="421" customFormat="1" ht="76.5">
      <c r="A101" s="413"/>
      <c r="B101" s="413"/>
      <c r="C101" s="416"/>
      <c r="D101" s="415" t="s">
        <v>3659</v>
      </c>
      <c r="E101" s="413" t="s">
        <v>1130</v>
      </c>
      <c r="F101" s="427"/>
      <c r="G101" s="427"/>
      <c r="H101" s="427"/>
      <c r="I101" s="427"/>
      <c r="J101" s="430"/>
      <c r="K101" s="427">
        <v>1</v>
      </c>
      <c r="L101" s="427"/>
      <c r="M101" s="427"/>
      <c r="N101" s="430"/>
      <c r="O101" s="427"/>
      <c r="P101" s="430"/>
      <c r="Q101" s="427"/>
      <c r="R101" s="419">
        <f t="shared" si="1"/>
        <v>1</v>
      </c>
      <c r="S101" s="414" t="s">
        <v>11</v>
      </c>
      <c r="T101" s="414"/>
      <c r="U101" s="423" t="s">
        <v>1131</v>
      </c>
      <c r="V101" s="411" t="s">
        <v>3650</v>
      </c>
      <c r="W101" s="423"/>
      <c r="X101" s="420"/>
      <c r="Y101" s="409"/>
      <c r="Z101" s="409"/>
      <c r="AA101" s="409"/>
      <c r="AB101" s="409"/>
      <c r="AC101" s="409"/>
      <c r="AD101" s="409"/>
      <c r="AE101" s="409"/>
      <c r="AF101" s="409"/>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row>
    <row r="102" spans="1:67" s="421" customFormat="1" ht="60.75" customHeight="1">
      <c r="A102" s="413"/>
      <c r="B102" s="413"/>
      <c r="C102" s="416"/>
      <c r="D102" s="415" t="s">
        <v>3660</v>
      </c>
      <c r="E102" s="413" t="s">
        <v>3661</v>
      </c>
      <c r="F102" s="427"/>
      <c r="G102" s="427"/>
      <c r="H102" s="427"/>
      <c r="I102" s="427"/>
      <c r="J102" s="430"/>
      <c r="K102" s="430"/>
      <c r="L102" s="427"/>
      <c r="M102" s="427">
        <v>1</v>
      </c>
      <c r="N102" s="430"/>
      <c r="O102" s="430"/>
      <c r="P102" s="430"/>
      <c r="Q102" s="430"/>
      <c r="R102" s="419">
        <f t="shared" si="1"/>
        <v>1</v>
      </c>
      <c r="S102" s="414" t="s">
        <v>11</v>
      </c>
      <c r="T102" s="414"/>
      <c r="U102" s="423" t="s">
        <v>1132</v>
      </c>
      <c r="V102" s="411" t="s">
        <v>3650</v>
      </c>
      <c r="W102" s="423"/>
      <c r="X102" s="420"/>
      <c r="Y102" s="409"/>
      <c r="Z102" s="409"/>
      <c r="AA102" s="409"/>
      <c r="AB102" s="409"/>
      <c r="AC102" s="409"/>
      <c r="AD102" s="409"/>
      <c r="AE102" s="409"/>
      <c r="AF102" s="409"/>
      <c r="AG102" s="420"/>
      <c r="AH102" s="420"/>
      <c r="AI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420"/>
      <c r="BF102" s="420"/>
      <c r="BG102" s="420"/>
      <c r="BH102" s="420"/>
      <c r="BI102" s="420"/>
      <c r="BJ102" s="420"/>
      <c r="BK102" s="420"/>
      <c r="BL102" s="420"/>
      <c r="BM102" s="420"/>
      <c r="BN102" s="420"/>
      <c r="BO102" s="420"/>
    </row>
    <row r="103" spans="1:67" s="421" customFormat="1" ht="35.25" customHeight="1">
      <c r="A103" s="413"/>
      <c r="B103" s="413"/>
      <c r="C103" s="416"/>
      <c r="D103" s="415" t="s">
        <v>3662</v>
      </c>
      <c r="E103" s="413" t="s">
        <v>1133</v>
      </c>
      <c r="F103" s="427"/>
      <c r="G103" s="430">
        <v>1</v>
      </c>
      <c r="H103" s="427"/>
      <c r="I103" s="427"/>
      <c r="J103" s="427">
        <v>1</v>
      </c>
      <c r="K103" s="427"/>
      <c r="L103" s="427"/>
      <c r="M103" s="427">
        <v>1</v>
      </c>
      <c r="N103" s="430"/>
      <c r="O103" s="430"/>
      <c r="P103" s="430">
        <v>1</v>
      </c>
      <c r="Q103" s="427"/>
      <c r="R103" s="419">
        <f t="shared" si="1"/>
        <v>4</v>
      </c>
      <c r="S103" s="414" t="s">
        <v>949</v>
      </c>
      <c r="T103" s="414"/>
      <c r="U103" s="414"/>
      <c r="V103" s="411" t="s">
        <v>3650</v>
      </c>
      <c r="W103" s="423"/>
      <c r="X103" s="420"/>
      <c r="Y103" s="409"/>
      <c r="Z103" s="409"/>
      <c r="AA103" s="409"/>
      <c r="AB103" s="409"/>
      <c r="AC103" s="409"/>
      <c r="AD103" s="409"/>
      <c r="AE103" s="409"/>
      <c r="AF103" s="409"/>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row>
    <row r="104" spans="1:67" s="421" customFormat="1" ht="116.25" customHeight="1">
      <c r="A104" s="413"/>
      <c r="B104" s="413"/>
      <c r="C104" s="422" t="s">
        <v>3663</v>
      </c>
      <c r="D104" s="415" t="s">
        <v>3664</v>
      </c>
      <c r="E104" s="416" t="s">
        <v>3665</v>
      </c>
      <c r="F104" s="427">
        <v>1</v>
      </c>
      <c r="G104" s="430"/>
      <c r="H104" s="427"/>
      <c r="I104" s="427"/>
      <c r="J104" s="427"/>
      <c r="K104" s="427"/>
      <c r="L104" s="430"/>
      <c r="M104" s="427"/>
      <c r="N104" s="427"/>
      <c r="O104" s="430"/>
      <c r="P104" s="430"/>
      <c r="Q104" s="430"/>
      <c r="R104" s="419">
        <f t="shared" si="1"/>
        <v>1</v>
      </c>
      <c r="S104" s="414" t="s">
        <v>11</v>
      </c>
      <c r="T104" s="414" t="s">
        <v>952</v>
      </c>
      <c r="U104" s="423" t="s">
        <v>3666</v>
      </c>
      <c r="V104" s="411" t="s">
        <v>3650</v>
      </c>
      <c r="W104" s="423"/>
      <c r="X104" s="420"/>
      <c r="Y104" s="409"/>
      <c r="Z104" s="409"/>
      <c r="AA104" s="409"/>
      <c r="AB104" s="409"/>
      <c r="AC104" s="409"/>
      <c r="AD104" s="409"/>
      <c r="AE104" s="409"/>
      <c r="AF104" s="409"/>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row>
    <row r="105" spans="1:67" s="428" customFormat="1" ht="76.5">
      <c r="A105" s="416"/>
      <c r="B105" s="416"/>
      <c r="C105" s="416"/>
      <c r="D105" s="415" t="s">
        <v>3667</v>
      </c>
      <c r="E105" s="416" t="s">
        <v>3668</v>
      </c>
      <c r="F105" s="415"/>
      <c r="G105" s="424"/>
      <c r="H105" s="415"/>
      <c r="I105" s="415"/>
      <c r="J105" s="415"/>
      <c r="K105" s="415"/>
      <c r="L105" s="424"/>
      <c r="M105" s="415"/>
      <c r="N105" s="415"/>
      <c r="O105" s="424"/>
      <c r="P105" s="424">
        <v>1</v>
      </c>
      <c r="Q105" s="424"/>
      <c r="R105" s="419">
        <f t="shared" si="1"/>
        <v>1</v>
      </c>
      <c r="S105" s="414" t="s">
        <v>11</v>
      </c>
      <c r="T105" s="414"/>
      <c r="U105" s="414" t="s">
        <v>3669</v>
      </c>
      <c r="V105" s="411" t="s">
        <v>3650</v>
      </c>
      <c r="W105" s="414"/>
    </row>
    <row r="106" spans="1:67" s="421" customFormat="1" ht="48">
      <c r="A106" s="413"/>
      <c r="B106" s="413"/>
      <c r="C106" s="422" t="s">
        <v>3670</v>
      </c>
      <c r="D106" s="415" t="s">
        <v>1116</v>
      </c>
      <c r="E106" s="416" t="s">
        <v>3671</v>
      </c>
      <c r="F106" s="417"/>
      <c r="G106" s="417"/>
      <c r="H106" s="417"/>
      <c r="I106" s="417"/>
      <c r="J106" s="417"/>
      <c r="K106" s="417"/>
      <c r="L106" s="417">
        <v>1</v>
      </c>
      <c r="M106" s="417">
        <v>1</v>
      </c>
      <c r="N106" s="418"/>
      <c r="O106" s="418"/>
      <c r="P106" s="418"/>
      <c r="Q106" s="418"/>
      <c r="R106" s="419">
        <f t="shared" si="1"/>
        <v>2</v>
      </c>
      <c r="S106" s="414" t="s">
        <v>952</v>
      </c>
      <c r="T106" s="414" t="s">
        <v>949</v>
      </c>
      <c r="U106" s="414"/>
      <c r="V106" s="411" t="s">
        <v>3646</v>
      </c>
      <c r="W106" s="414"/>
      <c r="X106" s="420"/>
      <c r="Y106" s="409"/>
      <c r="Z106" s="409"/>
      <c r="AA106" s="409"/>
      <c r="AB106" s="409"/>
      <c r="AC106" s="409"/>
      <c r="AD106" s="409"/>
      <c r="AE106" s="409"/>
      <c r="AF106" s="409"/>
      <c r="AG106" s="420"/>
      <c r="AH106" s="420"/>
      <c r="AI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row>
    <row r="107" spans="1:67" s="421" customFormat="1" ht="25.5">
      <c r="A107" s="413"/>
      <c r="B107" s="413"/>
      <c r="C107" s="416"/>
      <c r="D107" s="415" t="s">
        <v>1118</v>
      </c>
      <c r="E107" s="416" t="s">
        <v>3672</v>
      </c>
      <c r="F107" s="417"/>
      <c r="G107" s="417"/>
      <c r="H107" s="417"/>
      <c r="I107" s="417"/>
      <c r="J107" s="417"/>
      <c r="K107" s="417">
        <v>1</v>
      </c>
      <c r="L107" s="417"/>
      <c r="M107" s="417"/>
      <c r="N107" s="418"/>
      <c r="O107" s="418"/>
      <c r="P107" s="418">
        <v>1</v>
      </c>
      <c r="Q107" s="418"/>
      <c r="R107" s="419">
        <f t="shared" si="1"/>
        <v>2</v>
      </c>
      <c r="S107" s="414" t="s">
        <v>962</v>
      </c>
      <c r="T107" s="414"/>
      <c r="U107" s="414"/>
      <c r="V107" s="411" t="s">
        <v>3646</v>
      </c>
      <c r="W107" s="414"/>
      <c r="X107" s="420"/>
      <c r="Y107" s="409"/>
      <c r="Z107" s="409"/>
      <c r="AA107" s="409"/>
      <c r="AB107" s="409"/>
      <c r="AC107" s="409"/>
      <c r="AD107" s="409"/>
      <c r="AE107" s="409"/>
      <c r="AF107" s="409"/>
      <c r="AG107" s="420"/>
      <c r="AH107" s="420"/>
      <c r="AI107" s="420"/>
      <c r="AJ107" s="420"/>
      <c r="AK107" s="420"/>
      <c r="AL107" s="420"/>
      <c r="AM107" s="420"/>
      <c r="AN107" s="420"/>
      <c r="AO107" s="420"/>
      <c r="AP107" s="420"/>
      <c r="AQ107" s="420"/>
      <c r="AR107" s="420"/>
      <c r="AS107" s="420"/>
      <c r="AT107" s="420"/>
      <c r="AU107" s="420"/>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row>
    <row r="108" spans="1:67" s="421" customFormat="1" ht="25.5">
      <c r="A108" s="413"/>
      <c r="B108" s="413"/>
      <c r="C108" s="416"/>
      <c r="D108" s="415" t="s">
        <v>1120</v>
      </c>
      <c r="E108" s="416" t="s">
        <v>3673</v>
      </c>
      <c r="F108" s="417">
        <v>1</v>
      </c>
      <c r="G108" s="417"/>
      <c r="H108" s="417"/>
      <c r="I108" s="417">
        <v>1</v>
      </c>
      <c r="J108" s="417"/>
      <c r="K108" s="417"/>
      <c r="L108" s="417">
        <v>1</v>
      </c>
      <c r="M108" s="417"/>
      <c r="N108" s="418"/>
      <c r="O108" s="418">
        <v>1</v>
      </c>
      <c r="P108" s="418"/>
      <c r="Q108" s="418"/>
      <c r="R108" s="419">
        <f t="shared" si="1"/>
        <v>4</v>
      </c>
      <c r="S108" s="414" t="s">
        <v>957</v>
      </c>
      <c r="T108" s="414"/>
      <c r="U108" s="414"/>
      <c r="V108" s="411" t="s">
        <v>3646</v>
      </c>
      <c r="W108" s="414" t="s">
        <v>1123</v>
      </c>
      <c r="X108" s="420"/>
      <c r="Y108" s="409"/>
      <c r="Z108" s="409"/>
      <c r="AA108" s="409"/>
      <c r="AB108" s="409"/>
      <c r="AC108" s="409"/>
      <c r="AD108" s="409"/>
      <c r="AE108" s="409"/>
      <c r="AF108" s="409"/>
      <c r="AG108" s="420"/>
      <c r="AH108" s="420"/>
      <c r="AI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420"/>
      <c r="BF108" s="420"/>
      <c r="BG108" s="420"/>
      <c r="BH108" s="420"/>
      <c r="BI108" s="420"/>
      <c r="BJ108" s="420"/>
      <c r="BK108" s="420"/>
      <c r="BL108" s="420"/>
      <c r="BM108" s="420"/>
      <c r="BN108" s="420"/>
      <c r="BO108" s="420"/>
    </row>
    <row r="109" spans="1:67" s="421" customFormat="1" ht="25.5">
      <c r="A109" s="413"/>
      <c r="B109" s="413"/>
      <c r="C109" s="416"/>
      <c r="D109" s="415" t="s">
        <v>3674</v>
      </c>
      <c r="E109" s="416" t="s">
        <v>3675</v>
      </c>
      <c r="F109" s="417">
        <v>1</v>
      </c>
      <c r="G109" s="417"/>
      <c r="H109" s="417"/>
      <c r="I109" s="417">
        <v>1</v>
      </c>
      <c r="J109" s="417"/>
      <c r="K109" s="417"/>
      <c r="L109" s="417">
        <v>1</v>
      </c>
      <c r="M109" s="417"/>
      <c r="N109" s="418"/>
      <c r="O109" s="418">
        <v>1</v>
      </c>
      <c r="P109" s="418"/>
      <c r="Q109" s="418"/>
      <c r="R109" s="419">
        <f t="shared" si="1"/>
        <v>4</v>
      </c>
      <c r="S109" s="414" t="s">
        <v>948</v>
      </c>
      <c r="T109" s="414" t="s">
        <v>949</v>
      </c>
      <c r="U109" s="414" t="s">
        <v>3676</v>
      </c>
      <c r="V109" s="411" t="s">
        <v>3646</v>
      </c>
      <c r="W109" s="414" t="s">
        <v>3677</v>
      </c>
      <c r="X109" s="420"/>
      <c r="Y109" s="409"/>
      <c r="Z109" s="409"/>
      <c r="AA109" s="409"/>
      <c r="AB109" s="409"/>
      <c r="AC109" s="409"/>
      <c r="AD109" s="409"/>
      <c r="AE109" s="409"/>
      <c r="AF109" s="409"/>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row>
    <row r="110" spans="1:67" s="421" customFormat="1" ht="38.25">
      <c r="A110" s="413"/>
      <c r="B110" s="413"/>
      <c r="C110" s="416"/>
      <c r="D110" s="415" t="s">
        <v>3678</v>
      </c>
      <c r="E110" s="416" t="s">
        <v>1125</v>
      </c>
      <c r="F110" s="417"/>
      <c r="G110" s="417"/>
      <c r="H110" s="417"/>
      <c r="I110" s="417"/>
      <c r="J110" s="417"/>
      <c r="K110" s="417"/>
      <c r="L110" s="417"/>
      <c r="M110" s="417">
        <v>1</v>
      </c>
      <c r="N110" s="418"/>
      <c r="O110" s="418"/>
      <c r="P110" s="418"/>
      <c r="Q110" s="418"/>
      <c r="R110" s="419">
        <f t="shared" si="1"/>
        <v>1</v>
      </c>
      <c r="S110" s="414" t="s">
        <v>11</v>
      </c>
      <c r="T110" s="414"/>
      <c r="U110" s="414" t="s">
        <v>964</v>
      </c>
      <c r="V110" s="411" t="s">
        <v>3646</v>
      </c>
      <c r="W110" s="414" t="s">
        <v>3679</v>
      </c>
      <c r="X110" s="420"/>
      <c r="Y110" s="409"/>
      <c r="Z110" s="409"/>
      <c r="AA110" s="409"/>
      <c r="AB110" s="409"/>
      <c r="AC110" s="409"/>
      <c r="AD110" s="409"/>
      <c r="AE110" s="409"/>
      <c r="AF110" s="409"/>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row>
    <row r="111" spans="1:67" s="421" customFormat="1" ht="25.5">
      <c r="A111" s="413"/>
      <c r="B111" s="413"/>
      <c r="C111" s="416"/>
      <c r="D111" s="415" t="s">
        <v>3680</v>
      </c>
      <c r="E111" s="416" t="s">
        <v>3681</v>
      </c>
      <c r="F111" s="417"/>
      <c r="G111" s="417"/>
      <c r="H111" s="417"/>
      <c r="I111" s="417"/>
      <c r="J111" s="417"/>
      <c r="K111" s="417"/>
      <c r="L111" s="417"/>
      <c r="M111" s="417">
        <v>1</v>
      </c>
      <c r="N111" s="418"/>
      <c r="O111" s="418"/>
      <c r="P111" s="418"/>
      <c r="Q111" s="418"/>
      <c r="R111" s="419">
        <f t="shared" si="1"/>
        <v>1</v>
      </c>
      <c r="S111" s="414" t="s">
        <v>949</v>
      </c>
      <c r="T111" s="414" t="s">
        <v>958</v>
      </c>
      <c r="U111" s="414"/>
      <c r="V111" s="411" t="s">
        <v>3646</v>
      </c>
      <c r="W111" s="414" t="s">
        <v>3679</v>
      </c>
      <c r="X111" s="420"/>
      <c r="Y111" s="409"/>
      <c r="Z111" s="409"/>
      <c r="AA111" s="409"/>
      <c r="AB111" s="409"/>
      <c r="AC111" s="409"/>
      <c r="AD111" s="409"/>
      <c r="AE111" s="409"/>
      <c r="AF111" s="409"/>
      <c r="AG111" s="420"/>
      <c r="AH111" s="420"/>
      <c r="AI111" s="420"/>
      <c r="AJ111" s="420"/>
      <c r="AK111" s="420"/>
      <c r="AL111" s="420"/>
      <c r="AM111" s="420"/>
      <c r="AN111" s="420"/>
      <c r="AO111" s="420"/>
      <c r="AP111" s="420"/>
      <c r="AQ111" s="420"/>
      <c r="AR111" s="420"/>
      <c r="AS111" s="420"/>
      <c r="AT111" s="420"/>
      <c r="AU111" s="420"/>
      <c r="AV111" s="420"/>
      <c r="AW111" s="420"/>
      <c r="AX111" s="420"/>
      <c r="AY111" s="420"/>
      <c r="AZ111" s="420"/>
      <c r="BA111" s="420"/>
      <c r="BB111" s="420"/>
      <c r="BC111" s="420"/>
      <c r="BD111" s="420"/>
      <c r="BE111" s="420"/>
      <c r="BF111" s="420"/>
      <c r="BG111" s="420"/>
      <c r="BH111" s="420"/>
      <c r="BI111" s="420"/>
      <c r="BJ111" s="420"/>
      <c r="BK111" s="420"/>
      <c r="BL111" s="420"/>
      <c r="BM111" s="420"/>
      <c r="BN111" s="420"/>
      <c r="BO111" s="420"/>
    </row>
    <row r="112" spans="1:67" s="421" customFormat="1" ht="37.5" customHeight="1">
      <c r="A112" s="413"/>
      <c r="B112" s="413"/>
      <c r="C112" s="416"/>
      <c r="D112" s="415" t="s">
        <v>3682</v>
      </c>
      <c r="E112" s="416" t="s">
        <v>3683</v>
      </c>
      <c r="F112" s="424">
        <v>1</v>
      </c>
      <c r="G112" s="424"/>
      <c r="H112" s="424"/>
      <c r="I112" s="424"/>
      <c r="J112" s="424"/>
      <c r="K112" s="424"/>
      <c r="L112" s="424"/>
      <c r="M112" s="424"/>
      <c r="N112" s="424"/>
      <c r="O112" s="424"/>
      <c r="P112" s="424"/>
      <c r="Q112" s="424"/>
      <c r="R112" s="419">
        <f t="shared" si="1"/>
        <v>1</v>
      </c>
      <c r="S112" s="414" t="s">
        <v>11</v>
      </c>
      <c r="T112" s="414"/>
      <c r="U112" s="414" t="s">
        <v>3684</v>
      </c>
      <c r="V112" s="411" t="s">
        <v>3646</v>
      </c>
      <c r="W112" s="411"/>
      <c r="X112" s="420"/>
      <c r="Y112" s="409"/>
      <c r="Z112" s="409"/>
      <c r="AA112" s="409"/>
      <c r="AB112" s="409"/>
      <c r="AC112" s="409"/>
      <c r="AD112" s="409"/>
      <c r="AE112" s="409"/>
      <c r="AF112" s="409"/>
      <c r="AG112" s="420"/>
      <c r="AH112" s="420"/>
      <c r="AI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c r="BI112" s="420"/>
      <c r="BJ112" s="420"/>
      <c r="BK112" s="420"/>
      <c r="BL112" s="420"/>
      <c r="BM112" s="420"/>
      <c r="BN112" s="420"/>
      <c r="BO112" s="420"/>
    </row>
    <row r="113" spans="1:67" s="428" customFormat="1" ht="63.75">
      <c r="A113" s="416"/>
      <c r="B113" s="416"/>
      <c r="C113" s="416" t="s">
        <v>3685</v>
      </c>
      <c r="D113" s="415" t="s">
        <v>1124</v>
      </c>
      <c r="E113" s="416" t="s">
        <v>3686</v>
      </c>
      <c r="F113" s="424"/>
      <c r="G113" s="424"/>
      <c r="H113" s="424"/>
      <c r="I113" s="424"/>
      <c r="J113" s="424"/>
      <c r="K113" s="424"/>
      <c r="L113" s="424"/>
      <c r="M113" s="424"/>
      <c r="N113" s="424"/>
      <c r="O113" s="424">
        <v>1</v>
      </c>
      <c r="P113" s="424"/>
      <c r="Q113" s="424"/>
      <c r="R113" s="419">
        <f t="shared" si="1"/>
        <v>1</v>
      </c>
      <c r="S113" s="414" t="s">
        <v>11</v>
      </c>
      <c r="T113" s="414"/>
      <c r="U113" s="414" t="s">
        <v>3687</v>
      </c>
      <c r="V113" s="411" t="s">
        <v>3646</v>
      </c>
      <c r="W113" s="411"/>
    </row>
    <row r="114" spans="1:67" s="421" customFormat="1" ht="84">
      <c r="A114" s="413" t="s">
        <v>999</v>
      </c>
      <c r="B114" s="431" t="s">
        <v>1136</v>
      </c>
      <c r="C114" s="422" t="s">
        <v>3688</v>
      </c>
      <c r="D114" s="415" t="s">
        <v>1137</v>
      </c>
      <c r="E114" s="416" t="s">
        <v>3689</v>
      </c>
      <c r="F114" s="424">
        <v>1</v>
      </c>
      <c r="G114" s="424"/>
      <c r="H114" s="424"/>
      <c r="I114" s="424">
        <v>1</v>
      </c>
      <c r="J114" s="424"/>
      <c r="K114" s="424"/>
      <c r="L114" s="424">
        <v>1</v>
      </c>
      <c r="M114" s="424"/>
      <c r="N114" s="424"/>
      <c r="O114" s="424">
        <v>1</v>
      </c>
      <c r="P114" s="424"/>
      <c r="Q114" s="424"/>
      <c r="R114" s="419">
        <f t="shared" si="1"/>
        <v>4</v>
      </c>
      <c r="S114" s="414" t="s">
        <v>957</v>
      </c>
      <c r="T114" s="414"/>
      <c r="U114" s="414"/>
      <c r="V114" s="411" t="s">
        <v>3626</v>
      </c>
      <c r="W114" s="411"/>
      <c r="X114" s="420"/>
      <c r="Y114" s="409"/>
      <c r="Z114" s="409"/>
      <c r="AA114" s="409"/>
      <c r="AB114" s="409"/>
      <c r="AC114" s="409"/>
      <c r="AD114" s="409"/>
      <c r="AE114" s="409"/>
      <c r="AF114" s="409"/>
      <c r="AG114" s="420"/>
      <c r="AH114" s="420"/>
      <c r="AI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row>
    <row r="115" spans="1:67" s="421" customFormat="1" ht="38.25">
      <c r="A115" s="413"/>
      <c r="B115" s="413"/>
      <c r="C115" s="416"/>
      <c r="D115" s="415" t="s">
        <v>3690</v>
      </c>
      <c r="E115" s="416" t="s">
        <v>3691</v>
      </c>
      <c r="F115" s="424"/>
      <c r="G115" s="424"/>
      <c r="H115" s="424"/>
      <c r="I115" s="424"/>
      <c r="J115" s="424"/>
      <c r="K115" s="424">
        <v>1</v>
      </c>
      <c r="L115" s="424"/>
      <c r="M115" s="424"/>
      <c r="N115" s="424"/>
      <c r="O115" s="424"/>
      <c r="P115" s="424"/>
      <c r="Q115" s="424">
        <v>1</v>
      </c>
      <c r="R115" s="419">
        <f t="shared" si="1"/>
        <v>2</v>
      </c>
      <c r="S115" s="414" t="s">
        <v>957</v>
      </c>
      <c r="T115" s="414" t="s">
        <v>11</v>
      </c>
      <c r="U115" s="414" t="s">
        <v>3692</v>
      </c>
      <c r="V115" s="411" t="s">
        <v>3626</v>
      </c>
      <c r="W115" s="411"/>
      <c r="X115" s="420"/>
      <c r="Y115" s="409"/>
      <c r="Z115" s="409"/>
      <c r="AA115" s="409"/>
      <c r="AB115" s="409"/>
      <c r="AC115" s="409"/>
      <c r="AD115" s="409"/>
      <c r="AE115" s="409"/>
      <c r="AF115" s="409"/>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row>
    <row r="116" spans="1:67" s="421" customFormat="1" ht="42" customHeight="1">
      <c r="A116" s="413"/>
      <c r="B116" s="413"/>
      <c r="C116" s="416"/>
      <c r="D116" s="415" t="s">
        <v>3693</v>
      </c>
      <c r="E116" s="416" t="s">
        <v>3694</v>
      </c>
      <c r="F116" s="424"/>
      <c r="G116" s="424"/>
      <c r="H116" s="424"/>
      <c r="I116" s="424"/>
      <c r="J116" s="424">
        <v>1</v>
      </c>
      <c r="K116" s="424"/>
      <c r="L116" s="424"/>
      <c r="M116" s="424"/>
      <c r="N116" s="424"/>
      <c r="O116" s="424">
        <v>1</v>
      </c>
      <c r="P116" s="424"/>
      <c r="Q116" s="424"/>
      <c r="R116" s="419">
        <f t="shared" si="1"/>
        <v>2</v>
      </c>
      <c r="S116" s="414" t="s">
        <v>957</v>
      </c>
      <c r="T116" s="414"/>
      <c r="U116" s="414"/>
      <c r="V116" s="411" t="s">
        <v>3626</v>
      </c>
      <c r="W116" s="411"/>
      <c r="X116" s="420"/>
      <c r="Y116" s="409"/>
      <c r="Z116" s="409"/>
      <c r="AA116" s="409"/>
      <c r="AB116" s="409"/>
      <c r="AC116" s="409"/>
      <c r="AD116" s="409"/>
      <c r="AE116" s="409"/>
      <c r="AF116" s="409"/>
      <c r="AG116" s="420"/>
      <c r="AH116" s="420"/>
      <c r="AI116" s="420"/>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row>
    <row r="117" spans="1:67" s="421" customFormat="1" ht="127.5">
      <c r="A117" s="413"/>
      <c r="B117" s="413"/>
      <c r="C117" s="416" t="s">
        <v>3695</v>
      </c>
      <c r="D117" s="415" t="s">
        <v>1138</v>
      </c>
      <c r="E117" s="416" t="s">
        <v>3696</v>
      </c>
      <c r="F117" s="417"/>
      <c r="G117" s="417"/>
      <c r="H117" s="417">
        <v>1</v>
      </c>
      <c r="I117" s="417">
        <v>1</v>
      </c>
      <c r="J117" s="417">
        <v>1</v>
      </c>
      <c r="K117" s="417">
        <v>1</v>
      </c>
      <c r="L117" s="417">
        <v>1</v>
      </c>
      <c r="M117" s="417">
        <v>1</v>
      </c>
      <c r="N117" s="417">
        <v>1</v>
      </c>
      <c r="O117" s="417">
        <v>1</v>
      </c>
      <c r="P117" s="417">
        <v>1</v>
      </c>
      <c r="Q117" s="417">
        <v>1</v>
      </c>
      <c r="R117" s="419">
        <f t="shared" si="1"/>
        <v>10</v>
      </c>
      <c r="S117" s="414" t="s">
        <v>957</v>
      </c>
      <c r="T117" s="414"/>
      <c r="U117" s="414" t="s">
        <v>3697</v>
      </c>
      <c r="V117" s="411" t="s">
        <v>1143</v>
      </c>
      <c r="W117" s="411"/>
      <c r="X117" s="420"/>
      <c r="Y117" s="409"/>
      <c r="Z117" s="409"/>
      <c r="AA117" s="409"/>
      <c r="AB117" s="409"/>
      <c r="AC117" s="409"/>
      <c r="AD117" s="409"/>
      <c r="AE117" s="409"/>
      <c r="AF117" s="409"/>
      <c r="AG117" s="420"/>
      <c r="AH117" s="420"/>
      <c r="AI117" s="420"/>
      <c r="AJ117" s="420"/>
      <c r="AK117" s="420"/>
      <c r="AL117" s="420"/>
      <c r="AM117" s="420"/>
      <c r="AN117" s="420"/>
      <c r="AO117" s="420"/>
      <c r="AP117" s="420"/>
      <c r="AQ117" s="420"/>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row>
    <row r="118" spans="1:67" s="421" customFormat="1" ht="38.25">
      <c r="A118" s="413"/>
      <c r="B118" s="413"/>
      <c r="C118" s="416"/>
      <c r="D118" s="415" t="s">
        <v>1140</v>
      </c>
      <c r="E118" s="416" t="s">
        <v>3698</v>
      </c>
      <c r="F118" s="417">
        <v>1</v>
      </c>
      <c r="G118" s="417">
        <v>1</v>
      </c>
      <c r="H118" s="417">
        <v>1</v>
      </c>
      <c r="I118" s="417">
        <v>2</v>
      </c>
      <c r="J118" s="417">
        <v>1</v>
      </c>
      <c r="K118" s="417">
        <v>1</v>
      </c>
      <c r="L118" s="417">
        <v>2</v>
      </c>
      <c r="M118" s="417">
        <v>1</v>
      </c>
      <c r="N118" s="417">
        <v>1</v>
      </c>
      <c r="O118" s="417">
        <v>2</v>
      </c>
      <c r="P118" s="417">
        <v>1</v>
      </c>
      <c r="Q118" s="417">
        <v>1</v>
      </c>
      <c r="R118" s="419">
        <f t="shared" si="1"/>
        <v>15</v>
      </c>
      <c r="S118" s="414" t="s">
        <v>948</v>
      </c>
      <c r="T118" s="414"/>
      <c r="U118" s="414"/>
      <c r="V118" s="411" t="s">
        <v>1143</v>
      </c>
      <c r="W118" s="411"/>
      <c r="X118" s="420"/>
      <c r="Y118" s="409"/>
      <c r="Z118" s="409"/>
      <c r="AA118" s="409"/>
      <c r="AB118" s="409"/>
      <c r="AC118" s="409"/>
      <c r="AD118" s="409"/>
      <c r="AE118" s="409"/>
      <c r="AF118" s="409"/>
      <c r="AG118" s="420"/>
      <c r="AH118" s="420"/>
      <c r="AI118" s="420"/>
      <c r="AJ118" s="420"/>
      <c r="AK118" s="420"/>
      <c r="AL118" s="420"/>
      <c r="AM118" s="420"/>
      <c r="AN118" s="420"/>
      <c r="AO118" s="420"/>
      <c r="AP118" s="420"/>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row>
    <row r="119" spans="1:67" s="428" customFormat="1" ht="70.5" customHeight="1">
      <c r="A119" s="460"/>
      <c r="B119" s="460"/>
      <c r="C119" s="460"/>
      <c r="D119" s="469" t="s">
        <v>1141</v>
      </c>
      <c r="E119" s="460" t="s">
        <v>3699</v>
      </c>
      <c r="F119" s="470">
        <v>1</v>
      </c>
      <c r="G119" s="470">
        <v>1</v>
      </c>
      <c r="H119" s="470">
        <v>1</v>
      </c>
      <c r="I119" s="470">
        <v>1</v>
      </c>
      <c r="J119" s="470">
        <v>1</v>
      </c>
      <c r="K119" s="470">
        <v>1</v>
      </c>
      <c r="L119" s="470">
        <v>1</v>
      </c>
      <c r="M119" s="470">
        <v>1</v>
      </c>
      <c r="N119" s="470">
        <v>1</v>
      </c>
      <c r="O119" s="470">
        <v>1</v>
      </c>
      <c r="P119" s="470">
        <v>1</v>
      </c>
      <c r="Q119" s="470">
        <v>1</v>
      </c>
      <c r="R119" s="471">
        <f t="shared" si="1"/>
        <v>12</v>
      </c>
      <c r="S119" s="472" t="s">
        <v>957</v>
      </c>
      <c r="T119" s="472"/>
      <c r="U119" s="472"/>
      <c r="V119" s="473" t="s">
        <v>1143</v>
      </c>
      <c r="W119" s="411"/>
    </row>
    <row r="120" spans="1:67" s="428" customFormat="1" ht="79.5" customHeight="1">
      <c r="A120" s="416"/>
      <c r="B120" s="416"/>
      <c r="C120" s="416"/>
      <c r="D120" s="415" t="s">
        <v>3700</v>
      </c>
      <c r="E120" s="416" t="s">
        <v>3701</v>
      </c>
      <c r="F120" s="417">
        <v>1</v>
      </c>
      <c r="G120" s="417">
        <v>1</v>
      </c>
      <c r="H120" s="417">
        <v>2</v>
      </c>
      <c r="I120" s="417">
        <v>1</v>
      </c>
      <c r="J120" s="417">
        <v>1</v>
      </c>
      <c r="K120" s="417">
        <v>2</v>
      </c>
      <c r="L120" s="417">
        <v>1</v>
      </c>
      <c r="M120" s="417">
        <v>1</v>
      </c>
      <c r="N120" s="417">
        <v>2</v>
      </c>
      <c r="O120" s="417">
        <v>1</v>
      </c>
      <c r="P120" s="417">
        <v>1</v>
      </c>
      <c r="Q120" s="417">
        <v>3</v>
      </c>
      <c r="R120" s="419">
        <f t="shared" si="1"/>
        <v>17</v>
      </c>
      <c r="S120" s="414" t="s">
        <v>957</v>
      </c>
      <c r="T120" s="414"/>
      <c r="U120" s="414"/>
      <c r="V120" s="411" t="s">
        <v>1143</v>
      </c>
      <c r="W120" s="411"/>
    </row>
    <row r="121" spans="1:67" s="421" customFormat="1" ht="89.25">
      <c r="A121" s="413"/>
      <c r="B121" s="413"/>
      <c r="C121" s="416"/>
      <c r="D121" s="415" t="s">
        <v>3702</v>
      </c>
      <c r="E121" s="416" t="s">
        <v>3703</v>
      </c>
      <c r="F121" s="417">
        <v>1</v>
      </c>
      <c r="G121" s="417">
        <v>1</v>
      </c>
      <c r="H121" s="417">
        <v>2</v>
      </c>
      <c r="I121" s="417">
        <v>1</v>
      </c>
      <c r="J121" s="417">
        <v>1</v>
      </c>
      <c r="K121" s="417">
        <v>2</v>
      </c>
      <c r="L121" s="417">
        <v>1</v>
      </c>
      <c r="M121" s="417">
        <v>1</v>
      </c>
      <c r="N121" s="417">
        <v>2</v>
      </c>
      <c r="O121" s="417">
        <v>1</v>
      </c>
      <c r="P121" s="417">
        <v>1</v>
      </c>
      <c r="Q121" s="417">
        <v>3</v>
      </c>
      <c r="R121" s="419">
        <f t="shared" si="1"/>
        <v>17</v>
      </c>
      <c r="S121" s="414" t="s">
        <v>957</v>
      </c>
      <c r="T121" s="414"/>
      <c r="U121" s="414" t="s">
        <v>3704</v>
      </c>
      <c r="V121" s="411" t="s">
        <v>1143</v>
      </c>
      <c r="W121" s="411"/>
      <c r="X121" s="420"/>
      <c r="Y121" s="409"/>
      <c r="Z121" s="409"/>
      <c r="AA121" s="409"/>
      <c r="AB121" s="409"/>
      <c r="AC121" s="409"/>
      <c r="AD121" s="409"/>
      <c r="AE121" s="409"/>
      <c r="AF121" s="409"/>
      <c r="AG121" s="420"/>
      <c r="AH121" s="420"/>
      <c r="AI121" s="420"/>
      <c r="AJ121" s="420"/>
      <c r="AK121" s="420"/>
      <c r="AL121" s="420"/>
      <c r="AM121" s="420"/>
      <c r="AN121" s="420"/>
      <c r="AO121" s="420"/>
      <c r="AP121" s="420"/>
      <c r="AQ121" s="420"/>
      <c r="AR121" s="420"/>
      <c r="AS121" s="420"/>
      <c r="AT121" s="420"/>
      <c r="AU121" s="420"/>
      <c r="AV121" s="420"/>
      <c r="AW121" s="420"/>
      <c r="AX121" s="420"/>
      <c r="AY121" s="420"/>
      <c r="AZ121" s="420"/>
      <c r="BA121" s="420"/>
      <c r="BB121" s="420"/>
      <c r="BC121" s="420"/>
      <c r="BD121" s="420"/>
      <c r="BE121" s="420"/>
      <c r="BF121" s="420"/>
      <c r="BG121" s="420"/>
      <c r="BH121" s="420"/>
      <c r="BI121" s="420"/>
      <c r="BJ121" s="420"/>
      <c r="BK121" s="420"/>
      <c r="BL121" s="420"/>
      <c r="BM121" s="420"/>
      <c r="BN121" s="420"/>
      <c r="BO121" s="420"/>
    </row>
    <row r="122" spans="1:67" s="428" customFormat="1" ht="67.5" customHeight="1">
      <c r="A122" s="416"/>
      <c r="B122" s="416"/>
      <c r="C122" s="416"/>
      <c r="D122" s="415" t="s">
        <v>3705</v>
      </c>
      <c r="E122" s="416" t="s">
        <v>3706</v>
      </c>
      <c r="F122" s="417">
        <v>1</v>
      </c>
      <c r="G122" s="417">
        <v>1</v>
      </c>
      <c r="H122" s="417">
        <v>1</v>
      </c>
      <c r="I122" s="417">
        <v>1</v>
      </c>
      <c r="J122" s="417">
        <v>1</v>
      </c>
      <c r="K122" s="417">
        <v>1</v>
      </c>
      <c r="L122" s="417">
        <v>1</v>
      </c>
      <c r="M122" s="417">
        <v>1</v>
      </c>
      <c r="N122" s="417">
        <v>1</v>
      </c>
      <c r="O122" s="417">
        <v>1</v>
      </c>
      <c r="P122" s="417">
        <v>1</v>
      </c>
      <c r="Q122" s="417">
        <v>1</v>
      </c>
      <c r="R122" s="419">
        <f t="shared" si="1"/>
        <v>12</v>
      </c>
      <c r="S122" s="414" t="s">
        <v>957</v>
      </c>
      <c r="T122" s="414"/>
      <c r="U122" s="414"/>
      <c r="V122" s="411" t="s">
        <v>1143</v>
      </c>
      <c r="W122" s="411"/>
    </row>
    <row r="123" spans="1:67" s="421" customFormat="1" ht="38.25">
      <c r="A123" s="413"/>
      <c r="B123" s="413"/>
      <c r="C123" s="416"/>
      <c r="D123" s="415" t="s">
        <v>3707</v>
      </c>
      <c r="E123" s="416" t="s">
        <v>3708</v>
      </c>
      <c r="F123" s="417"/>
      <c r="G123" s="417"/>
      <c r="H123" s="417"/>
      <c r="I123" s="417"/>
      <c r="J123" s="417"/>
      <c r="K123" s="417"/>
      <c r="L123" s="417"/>
      <c r="M123" s="417"/>
      <c r="N123" s="418"/>
      <c r="O123" s="418"/>
      <c r="P123" s="418"/>
      <c r="Q123" s="418">
        <v>1</v>
      </c>
      <c r="R123" s="419">
        <f t="shared" si="1"/>
        <v>1</v>
      </c>
      <c r="S123" s="414" t="s">
        <v>948</v>
      </c>
      <c r="T123" s="414"/>
      <c r="U123" s="414"/>
      <c r="V123" s="411" t="s">
        <v>1143</v>
      </c>
      <c r="W123" s="411"/>
      <c r="X123" s="420"/>
      <c r="Y123" s="409"/>
      <c r="Z123" s="409"/>
      <c r="AA123" s="409"/>
      <c r="AB123" s="409"/>
      <c r="AC123" s="409"/>
      <c r="AD123" s="409"/>
      <c r="AE123" s="409"/>
      <c r="AF123" s="409"/>
      <c r="AG123" s="420"/>
      <c r="AH123" s="420"/>
      <c r="AI123" s="420"/>
      <c r="AJ123" s="420"/>
      <c r="AK123" s="420"/>
      <c r="AL123" s="420"/>
      <c r="AM123" s="420"/>
      <c r="AN123" s="420"/>
      <c r="AO123" s="420"/>
      <c r="AP123" s="420"/>
      <c r="AQ123" s="420"/>
      <c r="AR123" s="420"/>
      <c r="AS123" s="420"/>
      <c r="AT123" s="420"/>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row>
    <row r="124" spans="1:67" s="421" customFormat="1" ht="25.5">
      <c r="A124" s="413"/>
      <c r="B124" s="413"/>
      <c r="C124" s="416" t="s">
        <v>3709</v>
      </c>
      <c r="D124" s="415" t="s">
        <v>1142</v>
      </c>
      <c r="E124" s="416" t="s">
        <v>3710</v>
      </c>
      <c r="F124" s="415"/>
      <c r="G124" s="415"/>
      <c r="H124" s="415"/>
      <c r="I124" s="415">
        <v>1</v>
      </c>
      <c r="J124" s="415">
        <v>1</v>
      </c>
      <c r="K124" s="415">
        <v>1</v>
      </c>
      <c r="L124" s="415">
        <v>1</v>
      </c>
      <c r="M124" s="415">
        <v>1</v>
      </c>
      <c r="N124" s="415">
        <v>1</v>
      </c>
      <c r="O124" s="415">
        <v>1</v>
      </c>
      <c r="P124" s="415">
        <v>1</v>
      </c>
      <c r="Q124" s="415">
        <v>1</v>
      </c>
      <c r="R124" s="419">
        <f t="shared" si="1"/>
        <v>9</v>
      </c>
      <c r="S124" s="414" t="s">
        <v>11</v>
      </c>
      <c r="T124" s="414"/>
      <c r="U124" s="414" t="s">
        <v>3711</v>
      </c>
      <c r="V124" s="411" t="s">
        <v>1143</v>
      </c>
      <c r="W124" s="411"/>
      <c r="X124" s="420"/>
      <c r="Y124" s="409"/>
      <c r="Z124" s="409"/>
      <c r="AA124" s="409"/>
      <c r="AB124" s="409"/>
      <c r="AC124" s="409"/>
      <c r="AD124" s="409"/>
      <c r="AE124" s="409"/>
      <c r="AF124" s="409"/>
      <c r="AG124" s="420"/>
      <c r="AH124" s="420"/>
      <c r="AI124" s="420"/>
      <c r="AJ124" s="420"/>
      <c r="AK124" s="420"/>
      <c r="AL124" s="420"/>
      <c r="AM124" s="420"/>
      <c r="AN124" s="420"/>
      <c r="AO124" s="420"/>
      <c r="AP124" s="420"/>
      <c r="AQ124" s="420"/>
      <c r="AR124" s="420"/>
      <c r="AS124" s="420"/>
      <c r="AT124" s="420"/>
      <c r="AU124" s="420"/>
      <c r="AV124" s="420"/>
      <c r="AW124" s="420"/>
      <c r="AX124" s="420"/>
      <c r="AY124" s="420"/>
      <c r="AZ124" s="420"/>
      <c r="BA124" s="420"/>
      <c r="BB124" s="420"/>
      <c r="BC124" s="420"/>
      <c r="BD124" s="420"/>
      <c r="BE124" s="420"/>
      <c r="BF124" s="420"/>
      <c r="BG124" s="420"/>
      <c r="BH124" s="420"/>
      <c r="BI124" s="420"/>
      <c r="BJ124" s="420"/>
      <c r="BK124" s="420"/>
      <c r="BL124" s="420"/>
      <c r="BM124" s="420"/>
      <c r="BN124" s="420"/>
      <c r="BO124" s="420"/>
    </row>
    <row r="125" spans="1:67" s="421" customFormat="1" ht="25.5">
      <c r="A125" s="413"/>
      <c r="B125" s="413"/>
      <c r="C125" s="416"/>
      <c r="D125" s="415" t="s">
        <v>1144</v>
      </c>
      <c r="E125" s="416" t="s">
        <v>3712</v>
      </c>
      <c r="F125" s="415">
        <v>1</v>
      </c>
      <c r="G125" s="415">
        <v>1</v>
      </c>
      <c r="H125" s="415">
        <v>1</v>
      </c>
      <c r="I125" s="415">
        <v>1</v>
      </c>
      <c r="J125" s="415">
        <v>1</v>
      </c>
      <c r="K125" s="415">
        <v>1</v>
      </c>
      <c r="L125" s="415">
        <v>1</v>
      </c>
      <c r="M125" s="415">
        <v>1</v>
      </c>
      <c r="N125" s="415">
        <v>1</v>
      </c>
      <c r="O125" s="415">
        <v>1</v>
      </c>
      <c r="P125" s="415">
        <v>1</v>
      </c>
      <c r="Q125" s="415">
        <v>1</v>
      </c>
      <c r="R125" s="419">
        <f t="shared" si="1"/>
        <v>12</v>
      </c>
      <c r="S125" s="414" t="s">
        <v>957</v>
      </c>
      <c r="T125" s="414"/>
      <c r="U125" s="414"/>
      <c r="V125" s="411" t="s">
        <v>1143</v>
      </c>
      <c r="W125" s="411"/>
      <c r="X125" s="420"/>
      <c r="Y125" s="409"/>
      <c r="Z125" s="409"/>
      <c r="AA125" s="409"/>
      <c r="AB125" s="409"/>
      <c r="AC125" s="409"/>
      <c r="AD125" s="409"/>
      <c r="AE125" s="409"/>
      <c r="AF125" s="409"/>
      <c r="AG125" s="420"/>
      <c r="AH125" s="420"/>
      <c r="AI125" s="420"/>
      <c r="AJ125" s="420"/>
      <c r="AK125" s="420"/>
      <c r="AL125" s="420"/>
      <c r="AM125" s="420"/>
      <c r="AN125" s="420"/>
      <c r="AO125" s="420"/>
      <c r="AP125" s="420"/>
      <c r="AQ125" s="420"/>
      <c r="AR125" s="420"/>
      <c r="AS125" s="420"/>
      <c r="AT125" s="420"/>
      <c r="AU125" s="420"/>
      <c r="AV125" s="420"/>
      <c r="AW125" s="420"/>
      <c r="AX125" s="420"/>
      <c r="AY125" s="420"/>
      <c r="AZ125" s="420"/>
      <c r="BA125" s="420"/>
      <c r="BB125" s="420"/>
      <c r="BC125" s="420"/>
      <c r="BD125" s="420"/>
      <c r="BE125" s="420"/>
      <c r="BF125" s="420"/>
      <c r="BG125" s="420"/>
      <c r="BH125" s="420"/>
      <c r="BI125" s="420"/>
      <c r="BJ125" s="420"/>
      <c r="BK125" s="420"/>
      <c r="BL125" s="420"/>
      <c r="BM125" s="420"/>
      <c r="BN125" s="420"/>
      <c r="BO125" s="420"/>
    </row>
    <row r="126" spans="1:67" s="428" customFormat="1" ht="25.5">
      <c r="A126" s="416"/>
      <c r="B126" s="416"/>
      <c r="C126" s="416"/>
      <c r="D126" s="415" t="s">
        <v>3713</v>
      </c>
      <c r="E126" s="416" t="s">
        <v>3714</v>
      </c>
      <c r="F126" s="415">
        <v>1</v>
      </c>
      <c r="G126" s="415">
        <v>1</v>
      </c>
      <c r="H126" s="415">
        <v>1</v>
      </c>
      <c r="I126" s="415">
        <v>1</v>
      </c>
      <c r="J126" s="415">
        <v>1</v>
      </c>
      <c r="K126" s="415">
        <v>1</v>
      </c>
      <c r="L126" s="415">
        <v>1</v>
      </c>
      <c r="M126" s="415">
        <v>1</v>
      </c>
      <c r="N126" s="415">
        <v>1</v>
      </c>
      <c r="O126" s="415">
        <v>1</v>
      </c>
      <c r="P126" s="415">
        <v>1</v>
      </c>
      <c r="Q126" s="415">
        <v>1</v>
      </c>
      <c r="R126" s="419">
        <f t="shared" si="1"/>
        <v>12</v>
      </c>
      <c r="S126" s="414" t="s">
        <v>11</v>
      </c>
      <c r="T126" s="414"/>
      <c r="U126" s="414" t="s">
        <v>3715</v>
      </c>
      <c r="V126" s="411" t="s">
        <v>1143</v>
      </c>
      <c r="W126" s="411"/>
    </row>
    <row r="127" spans="1:67" s="421" customFormat="1" ht="38.25">
      <c r="A127" s="413"/>
      <c r="B127" s="413"/>
      <c r="C127" s="416" t="s">
        <v>3716</v>
      </c>
      <c r="D127" s="415" t="s">
        <v>3717</v>
      </c>
      <c r="E127" s="413" t="s">
        <v>1139</v>
      </c>
      <c r="F127" s="427">
        <v>1</v>
      </c>
      <c r="G127" s="427">
        <v>1</v>
      </c>
      <c r="H127" s="427">
        <v>1</v>
      </c>
      <c r="I127" s="427">
        <v>1</v>
      </c>
      <c r="J127" s="427">
        <v>1</v>
      </c>
      <c r="K127" s="427">
        <v>1</v>
      </c>
      <c r="L127" s="427">
        <v>1</v>
      </c>
      <c r="M127" s="427">
        <v>1</v>
      </c>
      <c r="N127" s="427">
        <v>1</v>
      </c>
      <c r="O127" s="427">
        <v>1</v>
      </c>
      <c r="P127" s="427">
        <v>1</v>
      </c>
      <c r="Q127" s="427">
        <v>1</v>
      </c>
      <c r="R127" s="419">
        <f t="shared" si="1"/>
        <v>12</v>
      </c>
      <c r="S127" s="414" t="s">
        <v>948</v>
      </c>
      <c r="T127" s="414"/>
      <c r="U127" s="425"/>
      <c r="V127" s="411" t="s">
        <v>3718</v>
      </c>
      <c r="W127" s="414"/>
      <c r="X127" s="420"/>
      <c r="Y127" s="409"/>
      <c r="Z127" s="409"/>
      <c r="AA127" s="409"/>
      <c r="AB127" s="409"/>
      <c r="AC127" s="409"/>
      <c r="AD127" s="409"/>
      <c r="AE127" s="409"/>
      <c r="AF127" s="409"/>
      <c r="AG127" s="420"/>
      <c r="AH127" s="420"/>
      <c r="AI127" s="420"/>
      <c r="AJ127" s="420"/>
      <c r="AK127" s="420"/>
      <c r="AL127" s="420"/>
      <c r="AM127" s="420"/>
      <c r="AN127" s="420"/>
      <c r="AO127" s="420"/>
      <c r="AP127" s="420"/>
      <c r="AQ127" s="420"/>
      <c r="AR127" s="420"/>
      <c r="AS127" s="420"/>
      <c r="AT127" s="420"/>
      <c r="AU127" s="420"/>
      <c r="AV127" s="420"/>
      <c r="AW127" s="420"/>
      <c r="AX127" s="420"/>
      <c r="AY127" s="420"/>
      <c r="AZ127" s="420"/>
      <c r="BA127" s="420"/>
      <c r="BB127" s="420"/>
      <c r="BC127" s="420"/>
      <c r="BD127" s="420"/>
      <c r="BE127" s="420"/>
      <c r="BF127" s="420"/>
      <c r="BG127" s="420"/>
      <c r="BH127" s="420"/>
      <c r="BI127" s="420"/>
      <c r="BJ127" s="420"/>
      <c r="BK127" s="420"/>
      <c r="BL127" s="420"/>
      <c r="BM127" s="420"/>
      <c r="BN127" s="420"/>
      <c r="BO127" s="420"/>
    </row>
    <row r="128" spans="1:67" s="421" customFormat="1" ht="74.25" customHeight="1">
      <c r="A128" s="413"/>
      <c r="B128" s="413"/>
      <c r="C128" s="416"/>
      <c r="D128" s="415" t="s">
        <v>3719</v>
      </c>
      <c r="E128" s="413" t="s">
        <v>3720</v>
      </c>
      <c r="F128" s="415">
        <v>1</v>
      </c>
      <c r="G128" s="415">
        <v>1</v>
      </c>
      <c r="H128" s="415">
        <v>1</v>
      </c>
      <c r="I128" s="415">
        <v>1</v>
      </c>
      <c r="J128" s="415">
        <v>1</v>
      </c>
      <c r="K128" s="415">
        <v>1</v>
      </c>
      <c r="L128" s="415">
        <v>1</v>
      </c>
      <c r="M128" s="415">
        <v>1</v>
      </c>
      <c r="N128" s="415">
        <v>1</v>
      </c>
      <c r="O128" s="415">
        <v>1</v>
      </c>
      <c r="P128" s="415">
        <v>1</v>
      </c>
      <c r="Q128" s="415">
        <v>1</v>
      </c>
      <c r="R128" s="419">
        <f t="shared" ref="R128:R141" si="2">SUM(F128:Q128)</f>
        <v>12</v>
      </c>
      <c r="S128" s="414" t="s">
        <v>952</v>
      </c>
      <c r="T128" s="414"/>
      <c r="U128" s="425" t="s">
        <v>3721</v>
      </c>
      <c r="V128" s="411" t="s">
        <v>3718</v>
      </c>
      <c r="W128" s="425"/>
      <c r="X128" s="420"/>
      <c r="Y128" s="409"/>
      <c r="Z128" s="409"/>
      <c r="AA128" s="409"/>
      <c r="AB128" s="409"/>
      <c r="AC128" s="409"/>
      <c r="AD128" s="409"/>
      <c r="AE128" s="409"/>
      <c r="AF128" s="409"/>
      <c r="AG128" s="420"/>
      <c r="AH128" s="420"/>
      <c r="AI128" s="420"/>
      <c r="AJ128" s="420"/>
      <c r="AK128" s="420"/>
      <c r="AL128" s="420"/>
      <c r="AM128" s="420"/>
      <c r="AN128" s="420"/>
      <c r="AO128" s="420"/>
      <c r="AP128" s="420"/>
      <c r="AQ128" s="420"/>
      <c r="AR128" s="420"/>
      <c r="AS128" s="420"/>
      <c r="AT128" s="420"/>
      <c r="AU128" s="420"/>
      <c r="AV128" s="420"/>
      <c r="AW128" s="420"/>
      <c r="AX128" s="420"/>
      <c r="AY128" s="420"/>
      <c r="AZ128" s="420"/>
      <c r="BA128" s="420"/>
      <c r="BB128" s="420"/>
      <c r="BC128" s="420"/>
      <c r="BD128" s="420"/>
      <c r="BE128" s="420"/>
      <c r="BF128" s="420"/>
      <c r="BG128" s="420"/>
      <c r="BH128" s="420"/>
      <c r="BI128" s="420"/>
      <c r="BJ128" s="420"/>
      <c r="BK128" s="420"/>
      <c r="BL128" s="420"/>
      <c r="BM128" s="420"/>
      <c r="BN128" s="420"/>
      <c r="BO128" s="420"/>
    </row>
    <row r="129" spans="1:67" s="421" customFormat="1" ht="51">
      <c r="A129" s="413"/>
      <c r="B129" s="416"/>
      <c r="C129" s="416"/>
      <c r="D129" s="415" t="s">
        <v>3722</v>
      </c>
      <c r="E129" s="413" t="s">
        <v>3723</v>
      </c>
      <c r="F129" s="427"/>
      <c r="G129" s="427"/>
      <c r="H129" s="427">
        <v>1</v>
      </c>
      <c r="I129" s="427"/>
      <c r="J129" s="427"/>
      <c r="K129" s="427">
        <v>1</v>
      </c>
      <c r="L129" s="427"/>
      <c r="M129" s="427"/>
      <c r="N129" s="427">
        <v>1</v>
      </c>
      <c r="O129" s="427"/>
      <c r="P129" s="427"/>
      <c r="Q129" s="427">
        <v>1</v>
      </c>
      <c r="R129" s="419">
        <f t="shared" si="2"/>
        <v>4</v>
      </c>
      <c r="S129" s="414" t="s">
        <v>952</v>
      </c>
      <c r="T129" s="414"/>
      <c r="U129" s="425" t="s">
        <v>3721</v>
      </c>
      <c r="V129" s="411" t="s">
        <v>3718</v>
      </c>
      <c r="W129" s="425"/>
      <c r="X129" s="420"/>
      <c r="Y129" s="409"/>
      <c r="Z129" s="409"/>
      <c r="AA129" s="409"/>
      <c r="AB129" s="409"/>
      <c r="AC129" s="409"/>
      <c r="AD129" s="409"/>
      <c r="AE129" s="409"/>
      <c r="AF129" s="409"/>
      <c r="AG129" s="420"/>
      <c r="AH129" s="420"/>
      <c r="AI129" s="420"/>
      <c r="AJ129" s="420"/>
      <c r="AK129" s="420"/>
      <c r="AL129" s="420"/>
      <c r="AM129" s="420"/>
      <c r="AN129" s="420"/>
      <c r="AO129" s="420"/>
      <c r="AP129" s="420"/>
      <c r="AQ129" s="420"/>
      <c r="AR129" s="420"/>
      <c r="AS129" s="420"/>
      <c r="AT129" s="420"/>
      <c r="AU129" s="420"/>
      <c r="AV129" s="420"/>
      <c r="AW129" s="420"/>
      <c r="AX129" s="420"/>
      <c r="AY129" s="420"/>
      <c r="AZ129" s="420"/>
      <c r="BA129" s="420"/>
      <c r="BB129" s="420"/>
      <c r="BC129" s="420"/>
      <c r="BD129" s="420"/>
      <c r="BE129" s="420"/>
      <c r="BF129" s="420"/>
      <c r="BG129" s="420"/>
      <c r="BH129" s="420"/>
      <c r="BI129" s="420"/>
      <c r="BJ129" s="420"/>
      <c r="BK129" s="420"/>
      <c r="BL129" s="420"/>
      <c r="BM129" s="420"/>
      <c r="BN129" s="420"/>
      <c r="BO129" s="420"/>
    </row>
    <row r="130" spans="1:67" s="421" customFormat="1" ht="102">
      <c r="A130" s="413" t="s">
        <v>999</v>
      </c>
      <c r="B130" s="413" t="s">
        <v>1145</v>
      </c>
      <c r="C130" s="416" t="s">
        <v>3724</v>
      </c>
      <c r="D130" s="415" t="s">
        <v>3725</v>
      </c>
      <c r="E130" s="416" t="s">
        <v>3726</v>
      </c>
      <c r="F130" s="415"/>
      <c r="G130" s="415"/>
      <c r="H130" s="415"/>
      <c r="I130" s="415">
        <v>1</v>
      </c>
      <c r="J130" s="415"/>
      <c r="K130" s="415"/>
      <c r="L130" s="415">
        <v>1</v>
      </c>
      <c r="M130" s="415"/>
      <c r="N130" s="424"/>
      <c r="O130" s="424">
        <v>1</v>
      </c>
      <c r="P130" s="424"/>
      <c r="Q130" s="424"/>
      <c r="R130" s="419">
        <f t="shared" si="2"/>
        <v>3</v>
      </c>
      <c r="S130" s="414" t="s">
        <v>957</v>
      </c>
      <c r="T130" s="414"/>
      <c r="U130" s="414" t="s">
        <v>3727</v>
      </c>
      <c r="V130" s="411" t="s">
        <v>3728</v>
      </c>
      <c r="W130" s="411"/>
      <c r="X130" s="420"/>
      <c r="Y130" s="409"/>
      <c r="Z130" s="409"/>
      <c r="AA130" s="409"/>
      <c r="AB130" s="409"/>
      <c r="AC130" s="409"/>
      <c r="AD130" s="409"/>
      <c r="AE130" s="409"/>
      <c r="AF130" s="409"/>
      <c r="AG130" s="420"/>
      <c r="AH130" s="420"/>
      <c r="AI130" s="420"/>
      <c r="AJ130" s="420"/>
      <c r="AK130" s="420"/>
      <c r="AL130" s="420"/>
      <c r="AM130" s="420"/>
      <c r="AN130" s="420"/>
      <c r="AO130" s="420"/>
      <c r="AP130" s="420"/>
      <c r="AQ130" s="420"/>
      <c r="AR130" s="420"/>
      <c r="AS130" s="420"/>
      <c r="AT130" s="420"/>
      <c r="AU130" s="420"/>
      <c r="AV130" s="420"/>
      <c r="AW130" s="420"/>
      <c r="AX130" s="420"/>
      <c r="AY130" s="420"/>
      <c r="AZ130" s="420"/>
      <c r="BA130" s="420"/>
      <c r="BB130" s="420"/>
      <c r="BC130" s="420"/>
      <c r="BD130" s="420"/>
      <c r="BE130" s="420"/>
      <c r="BF130" s="420"/>
      <c r="BG130" s="420"/>
      <c r="BH130" s="420"/>
      <c r="BI130" s="420"/>
      <c r="BJ130" s="420"/>
      <c r="BK130" s="420"/>
      <c r="BL130" s="420"/>
      <c r="BM130" s="420"/>
      <c r="BN130" s="420"/>
      <c r="BO130" s="420"/>
    </row>
    <row r="131" spans="1:67" s="421" customFormat="1" ht="38.25">
      <c r="A131" s="413"/>
      <c r="B131" s="413"/>
      <c r="C131" s="416" t="s">
        <v>3729</v>
      </c>
      <c r="D131" s="415" t="s">
        <v>1146</v>
      </c>
      <c r="E131" s="416" t="s">
        <v>3730</v>
      </c>
      <c r="F131" s="417"/>
      <c r="G131" s="417"/>
      <c r="H131" s="417">
        <v>1</v>
      </c>
      <c r="I131" s="417"/>
      <c r="J131" s="417"/>
      <c r="K131" s="417">
        <v>1</v>
      </c>
      <c r="L131" s="417"/>
      <c r="M131" s="417"/>
      <c r="N131" s="418">
        <v>1</v>
      </c>
      <c r="O131" s="418"/>
      <c r="P131" s="418"/>
      <c r="Q131" s="418">
        <v>1</v>
      </c>
      <c r="R131" s="419">
        <f t="shared" si="2"/>
        <v>4</v>
      </c>
      <c r="S131" s="414" t="s">
        <v>957</v>
      </c>
      <c r="T131" s="414"/>
      <c r="U131" s="414"/>
      <c r="V131" s="411" t="s">
        <v>1134</v>
      </c>
      <c r="W131" s="414" t="s">
        <v>3731</v>
      </c>
      <c r="X131" s="420"/>
      <c r="Y131" s="409"/>
      <c r="Z131" s="409"/>
      <c r="AA131" s="409"/>
      <c r="AB131" s="409"/>
      <c r="AC131" s="409"/>
      <c r="AD131" s="409"/>
      <c r="AE131" s="409"/>
      <c r="AF131" s="409"/>
      <c r="AG131" s="420"/>
      <c r="AH131" s="420"/>
      <c r="AI131" s="420"/>
      <c r="AJ131" s="420"/>
      <c r="AK131" s="420"/>
      <c r="AL131" s="420"/>
      <c r="AM131" s="420"/>
      <c r="AN131" s="420"/>
      <c r="AO131" s="420"/>
      <c r="AP131" s="420"/>
      <c r="AQ131" s="420"/>
      <c r="AR131" s="420"/>
      <c r="AS131" s="420"/>
      <c r="AT131" s="420"/>
      <c r="AU131" s="420"/>
      <c r="AV131" s="420"/>
      <c r="AW131" s="420"/>
      <c r="AX131" s="420"/>
      <c r="AY131" s="420"/>
      <c r="AZ131" s="420"/>
      <c r="BA131" s="420"/>
      <c r="BB131" s="420"/>
      <c r="BC131" s="420"/>
      <c r="BD131" s="420"/>
      <c r="BE131" s="420"/>
      <c r="BF131" s="420"/>
      <c r="BG131" s="420"/>
      <c r="BH131" s="420"/>
      <c r="BI131" s="420"/>
      <c r="BJ131" s="420"/>
      <c r="BK131" s="420"/>
      <c r="BL131" s="420"/>
      <c r="BM131" s="420"/>
      <c r="BN131" s="420"/>
      <c r="BO131" s="420"/>
    </row>
    <row r="132" spans="1:67" s="428" customFormat="1" ht="51">
      <c r="A132" s="416"/>
      <c r="B132" s="416"/>
      <c r="C132" s="416"/>
      <c r="D132" s="415" t="s">
        <v>3732</v>
      </c>
      <c r="E132" s="416" t="s">
        <v>3733</v>
      </c>
      <c r="F132" s="417">
        <v>1</v>
      </c>
      <c r="G132" s="417"/>
      <c r="H132" s="417"/>
      <c r="I132" s="417"/>
      <c r="J132" s="417"/>
      <c r="K132" s="417">
        <v>1</v>
      </c>
      <c r="L132" s="417"/>
      <c r="M132" s="417"/>
      <c r="N132" s="418"/>
      <c r="O132" s="418"/>
      <c r="P132" s="418">
        <v>1</v>
      </c>
      <c r="Q132" s="418"/>
      <c r="R132" s="419">
        <f t="shared" si="2"/>
        <v>3</v>
      </c>
      <c r="S132" s="414" t="s">
        <v>949</v>
      </c>
      <c r="T132" s="414" t="s">
        <v>950</v>
      </c>
      <c r="U132" s="414"/>
      <c r="V132" s="411" t="s">
        <v>1134</v>
      </c>
      <c r="W132" s="414" t="s">
        <v>3734</v>
      </c>
    </row>
    <row r="133" spans="1:67" s="421" customFormat="1" ht="25.5">
      <c r="A133" s="413"/>
      <c r="B133" s="413"/>
      <c r="C133" s="416"/>
      <c r="D133" s="415" t="s">
        <v>3735</v>
      </c>
      <c r="E133" s="416" t="s">
        <v>3736</v>
      </c>
      <c r="F133" s="417"/>
      <c r="G133" s="417">
        <v>1</v>
      </c>
      <c r="H133" s="417"/>
      <c r="I133" s="417"/>
      <c r="J133" s="417"/>
      <c r="K133" s="417"/>
      <c r="L133" s="417"/>
      <c r="M133" s="417"/>
      <c r="N133" s="418"/>
      <c r="O133" s="418">
        <v>1</v>
      </c>
      <c r="P133" s="418"/>
      <c r="Q133" s="418"/>
      <c r="R133" s="419">
        <f t="shared" si="2"/>
        <v>2</v>
      </c>
      <c r="S133" s="414" t="s">
        <v>949</v>
      </c>
      <c r="T133" s="414"/>
      <c r="U133" s="414"/>
      <c r="V133" s="411" t="s">
        <v>1134</v>
      </c>
      <c r="W133" s="414" t="s">
        <v>3737</v>
      </c>
      <c r="X133" s="420"/>
      <c r="Y133" s="409"/>
      <c r="Z133" s="409"/>
      <c r="AA133" s="409"/>
      <c r="AB133" s="409"/>
      <c r="AC133" s="409"/>
      <c r="AD133" s="409"/>
      <c r="AE133" s="409"/>
      <c r="AF133" s="409"/>
      <c r="AG133" s="420"/>
      <c r="AH133" s="420"/>
      <c r="AI133" s="420"/>
      <c r="AJ133" s="420"/>
      <c r="AK133" s="420"/>
      <c r="AL133" s="420"/>
      <c r="AM133" s="420"/>
      <c r="AN133" s="420"/>
      <c r="AO133" s="420"/>
      <c r="AP133" s="420"/>
      <c r="AQ133" s="420"/>
      <c r="AR133" s="420"/>
      <c r="AS133" s="420"/>
      <c r="AT133" s="420"/>
      <c r="AU133" s="420"/>
      <c r="AV133" s="420"/>
      <c r="AW133" s="420"/>
      <c r="AX133" s="420"/>
      <c r="AY133" s="420"/>
      <c r="AZ133" s="420"/>
      <c r="BA133" s="420"/>
      <c r="BB133" s="420"/>
      <c r="BC133" s="420"/>
      <c r="BD133" s="420"/>
      <c r="BE133" s="420"/>
      <c r="BF133" s="420"/>
      <c r="BG133" s="420"/>
      <c r="BH133" s="420"/>
      <c r="BI133" s="420"/>
      <c r="BJ133" s="420"/>
      <c r="BK133" s="420"/>
      <c r="BL133" s="420"/>
      <c r="BM133" s="420"/>
      <c r="BN133" s="420"/>
      <c r="BO133" s="420"/>
    </row>
    <row r="134" spans="1:67" s="428" customFormat="1" ht="25.5">
      <c r="A134" s="416"/>
      <c r="B134" s="416"/>
      <c r="C134" s="416"/>
      <c r="D134" s="415" t="s">
        <v>3738</v>
      </c>
      <c r="E134" s="416" t="s">
        <v>3739</v>
      </c>
      <c r="F134" s="417"/>
      <c r="G134" s="417"/>
      <c r="H134" s="417"/>
      <c r="I134" s="417"/>
      <c r="J134" s="417">
        <v>1</v>
      </c>
      <c r="K134" s="417"/>
      <c r="L134" s="417"/>
      <c r="M134" s="417"/>
      <c r="N134" s="418"/>
      <c r="O134" s="418"/>
      <c r="P134" s="418"/>
      <c r="Q134" s="418"/>
      <c r="R134" s="419">
        <f t="shared" si="2"/>
        <v>1</v>
      </c>
      <c r="S134" s="414" t="s">
        <v>949</v>
      </c>
      <c r="T134" s="414"/>
      <c r="U134" s="414"/>
      <c r="V134" s="411" t="s">
        <v>1134</v>
      </c>
      <c r="W134" s="414" t="s">
        <v>3740</v>
      </c>
    </row>
    <row r="135" spans="1:67" s="428" customFormat="1" ht="114.75">
      <c r="A135" s="416"/>
      <c r="B135" s="416"/>
      <c r="C135" s="416" t="s">
        <v>3741</v>
      </c>
      <c r="D135" s="415" t="s">
        <v>1147</v>
      </c>
      <c r="E135" s="416" t="s">
        <v>3742</v>
      </c>
      <c r="F135" s="415"/>
      <c r="G135" s="415"/>
      <c r="H135" s="415"/>
      <c r="I135" s="415"/>
      <c r="J135" s="415">
        <v>1</v>
      </c>
      <c r="K135" s="415"/>
      <c r="L135" s="415"/>
      <c r="M135" s="415"/>
      <c r="N135" s="424"/>
      <c r="O135" s="424"/>
      <c r="P135" s="424"/>
      <c r="Q135" s="424"/>
      <c r="R135" s="419">
        <f t="shared" si="2"/>
        <v>1</v>
      </c>
      <c r="S135" s="414" t="s">
        <v>950</v>
      </c>
      <c r="T135" s="414" t="s">
        <v>11</v>
      </c>
      <c r="U135" s="414" t="s">
        <v>3743</v>
      </c>
      <c r="V135" s="411" t="s">
        <v>3728</v>
      </c>
      <c r="W135" s="411"/>
    </row>
    <row r="136" spans="1:67" s="428" customFormat="1" ht="38.25">
      <c r="A136" s="416"/>
      <c r="B136" s="416"/>
      <c r="C136" s="416"/>
      <c r="D136" s="415" t="s">
        <v>3744</v>
      </c>
      <c r="E136" s="416" t="s">
        <v>3745</v>
      </c>
      <c r="F136" s="415"/>
      <c r="G136" s="415"/>
      <c r="H136" s="415"/>
      <c r="I136" s="415"/>
      <c r="J136" s="415"/>
      <c r="K136" s="415">
        <v>1</v>
      </c>
      <c r="L136" s="415"/>
      <c r="M136" s="415"/>
      <c r="N136" s="424">
        <v>1</v>
      </c>
      <c r="O136" s="424"/>
      <c r="P136" s="424"/>
      <c r="Q136" s="424">
        <v>1</v>
      </c>
      <c r="R136" s="419">
        <f t="shared" si="2"/>
        <v>3</v>
      </c>
      <c r="S136" s="414" t="s">
        <v>950</v>
      </c>
      <c r="T136" s="414" t="s">
        <v>958</v>
      </c>
      <c r="U136" s="414"/>
      <c r="V136" s="411" t="s">
        <v>3728</v>
      </c>
      <c r="W136" s="411"/>
    </row>
    <row r="137" spans="1:67" s="428" customFormat="1" ht="140.25">
      <c r="A137" s="416"/>
      <c r="B137" s="416"/>
      <c r="C137" s="416" t="s">
        <v>3746</v>
      </c>
      <c r="D137" s="415" t="s">
        <v>3747</v>
      </c>
      <c r="E137" s="416" t="s">
        <v>3748</v>
      </c>
      <c r="F137" s="415"/>
      <c r="G137" s="415"/>
      <c r="H137" s="415">
        <v>1</v>
      </c>
      <c r="I137" s="415"/>
      <c r="J137" s="415"/>
      <c r="K137" s="415"/>
      <c r="L137" s="415">
        <v>1</v>
      </c>
      <c r="M137" s="424"/>
      <c r="N137" s="415"/>
      <c r="O137" s="424"/>
      <c r="P137" s="424">
        <v>1</v>
      </c>
      <c r="Q137" s="424"/>
      <c r="R137" s="419">
        <f t="shared" si="2"/>
        <v>3</v>
      </c>
      <c r="S137" s="414" t="s">
        <v>957</v>
      </c>
      <c r="T137" s="414"/>
      <c r="U137" s="414" t="s">
        <v>3749</v>
      </c>
      <c r="V137" s="411" t="s">
        <v>3728</v>
      </c>
      <c r="W137" s="411"/>
    </row>
    <row r="138" spans="1:67" s="421" customFormat="1" ht="89.25">
      <c r="A138" s="413"/>
      <c r="B138" s="413"/>
      <c r="C138" s="416"/>
      <c r="D138" s="415" t="s">
        <v>3750</v>
      </c>
      <c r="E138" s="416" t="s">
        <v>3751</v>
      </c>
      <c r="F138" s="415"/>
      <c r="G138" s="415"/>
      <c r="H138" s="415">
        <v>1</v>
      </c>
      <c r="I138" s="415"/>
      <c r="J138" s="415"/>
      <c r="K138" s="415">
        <v>1</v>
      </c>
      <c r="L138" s="415"/>
      <c r="M138" s="415"/>
      <c r="N138" s="424"/>
      <c r="O138" s="424">
        <v>1</v>
      </c>
      <c r="P138" s="424"/>
      <c r="Q138" s="424"/>
      <c r="R138" s="419">
        <f t="shared" si="2"/>
        <v>3</v>
      </c>
      <c r="S138" s="414" t="s">
        <v>11</v>
      </c>
      <c r="T138" s="414"/>
      <c r="U138" s="414" t="s">
        <v>3752</v>
      </c>
      <c r="V138" s="411" t="s">
        <v>3728</v>
      </c>
      <c r="W138" s="411"/>
      <c r="X138" s="420"/>
      <c r="Y138" s="409"/>
      <c r="Z138" s="409"/>
      <c r="AA138" s="409"/>
      <c r="AB138" s="409"/>
      <c r="AC138" s="409"/>
      <c r="AD138" s="409"/>
      <c r="AE138" s="409"/>
      <c r="AF138" s="409"/>
      <c r="AG138" s="420"/>
      <c r="AH138" s="420"/>
      <c r="AI138" s="420"/>
      <c r="AJ138" s="420"/>
      <c r="AK138" s="420"/>
      <c r="AL138" s="420"/>
      <c r="AM138" s="420"/>
      <c r="AN138" s="420"/>
      <c r="AO138" s="420"/>
      <c r="AP138" s="420"/>
      <c r="AQ138" s="420"/>
      <c r="AR138" s="420"/>
      <c r="AS138" s="420"/>
      <c r="AT138" s="420"/>
      <c r="AU138" s="420"/>
      <c r="AV138" s="420"/>
      <c r="AW138" s="420"/>
      <c r="AX138" s="420"/>
      <c r="AY138" s="420"/>
      <c r="AZ138" s="420"/>
      <c r="BA138" s="420"/>
      <c r="BB138" s="420"/>
      <c r="BC138" s="420"/>
      <c r="BD138" s="420"/>
      <c r="BE138" s="420"/>
      <c r="BF138" s="420"/>
      <c r="BG138" s="420"/>
      <c r="BH138" s="420"/>
      <c r="BI138" s="420"/>
      <c r="BJ138" s="420"/>
      <c r="BK138" s="420"/>
      <c r="BL138" s="420"/>
      <c r="BM138" s="420"/>
      <c r="BN138" s="420"/>
      <c r="BO138" s="420"/>
    </row>
    <row r="139" spans="1:67" s="428" customFormat="1" ht="63.75">
      <c r="A139" s="416"/>
      <c r="B139" s="416"/>
      <c r="C139" s="416"/>
      <c r="D139" s="415" t="s">
        <v>3753</v>
      </c>
      <c r="E139" s="416" t="s">
        <v>3754</v>
      </c>
      <c r="F139" s="415"/>
      <c r="G139" s="415"/>
      <c r="H139" s="415"/>
      <c r="I139" s="415"/>
      <c r="J139" s="415">
        <v>1</v>
      </c>
      <c r="K139" s="415"/>
      <c r="L139" s="415"/>
      <c r="M139" s="415"/>
      <c r="N139" s="424"/>
      <c r="O139" s="424"/>
      <c r="P139" s="424"/>
      <c r="Q139" s="424"/>
      <c r="R139" s="419">
        <f t="shared" si="2"/>
        <v>1</v>
      </c>
      <c r="S139" s="414" t="s">
        <v>950</v>
      </c>
      <c r="T139" s="414" t="s">
        <v>949</v>
      </c>
      <c r="U139" s="414" t="s">
        <v>3755</v>
      </c>
      <c r="V139" s="411" t="s">
        <v>3728</v>
      </c>
      <c r="W139" s="411"/>
    </row>
    <row r="140" spans="1:67" s="421" customFormat="1" ht="89.25">
      <c r="A140" s="413"/>
      <c r="B140" s="413"/>
      <c r="C140" s="416"/>
      <c r="D140" s="415" t="s">
        <v>3756</v>
      </c>
      <c r="E140" s="416" t="s">
        <v>3757</v>
      </c>
      <c r="F140" s="415"/>
      <c r="G140" s="415"/>
      <c r="H140" s="415"/>
      <c r="I140" s="415"/>
      <c r="J140" s="415"/>
      <c r="K140" s="415"/>
      <c r="L140" s="415"/>
      <c r="M140" s="415"/>
      <c r="N140" s="424"/>
      <c r="O140" s="424"/>
      <c r="P140" s="424">
        <v>1</v>
      </c>
      <c r="Q140" s="424"/>
      <c r="R140" s="419">
        <f t="shared" si="2"/>
        <v>1</v>
      </c>
      <c r="S140" s="414" t="s">
        <v>11</v>
      </c>
      <c r="T140" s="414"/>
      <c r="U140" s="414" t="s">
        <v>3752</v>
      </c>
      <c r="V140" s="411" t="s">
        <v>3728</v>
      </c>
      <c r="W140" s="414" t="s">
        <v>3758</v>
      </c>
      <c r="X140" s="420"/>
      <c r="Y140" s="409"/>
      <c r="Z140" s="409"/>
      <c r="AA140" s="409"/>
      <c r="AB140" s="409"/>
      <c r="AC140" s="409"/>
      <c r="AD140" s="409"/>
      <c r="AE140" s="409"/>
      <c r="AF140" s="409"/>
      <c r="AG140" s="420"/>
      <c r="AH140" s="420"/>
      <c r="AI140" s="420"/>
      <c r="AJ140" s="420"/>
      <c r="AK140" s="420"/>
      <c r="AL140" s="420"/>
      <c r="AM140" s="420"/>
      <c r="AN140" s="420"/>
      <c r="AO140" s="420"/>
      <c r="AP140" s="420"/>
      <c r="AQ140" s="420"/>
      <c r="AR140" s="420"/>
      <c r="AS140" s="420"/>
      <c r="AT140" s="420"/>
      <c r="AU140" s="420"/>
      <c r="AV140" s="420"/>
      <c r="AW140" s="420"/>
      <c r="AX140" s="420"/>
      <c r="AY140" s="420"/>
      <c r="AZ140" s="420"/>
      <c r="BA140" s="420"/>
      <c r="BB140" s="420"/>
      <c r="BC140" s="420"/>
      <c r="BD140" s="420"/>
      <c r="BE140" s="420"/>
      <c r="BF140" s="420"/>
      <c r="BG140" s="420"/>
      <c r="BH140" s="420"/>
      <c r="BI140" s="420"/>
      <c r="BJ140" s="420"/>
      <c r="BK140" s="420"/>
      <c r="BL140" s="420"/>
      <c r="BM140" s="420"/>
      <c r="BN140" s="420"/>
      <c r="BO140" s="420"/>
    </row>
    <row r="141" spans="1:67" s="421" customFormat="1" ht="63.75">
      <c r="A141" s="413"/>
      <c r="B141" s="413"/>
      <c r="C141" s="416"/>
      <c r="D141" s="415" t="s">
        <v>3759</v>
      </c>
      <c r="E141" s="416" t="s">
        <v>3760</v>
      </c>
      <c r="F141" s="415"/>
      <c r="G141" s="415"/>
      <c r="H141" s="415"/>
      <c r="I141" s="415"/>
      <c r="J141" s="415"/>
      <c r="K141" s="415"/>
      <c r="L141" s="415"/>
      <c r="M141" s="415"/>
      <c r="N141" s="424"/>
      <c r="O141" s="424"/>
      <c r="P141" s="424"/>
      <c r="Q141" s="424">
        <v>1</v>
      </c>
      <c r="R141" s="419">
        <f t="shared" si="2"/>
        <v>1</v>
      </c>
      <c r="S141" s="414" t="s">
        <v>950</v>
      </c>
      <c r="T141" s="414" t="s">
        <v>949</v>
      </c>
      <c r="U141" s="414" t="s">
        <v>3755</v>
      </c>
      <c r="V141" s="411" t="s">
        <v>3728</v>
      </c>
      <c r="W141" s="411"/>
      <c r="X141" s="420"/>
      <c r="Y141" s="409"/>
      <c r="Z141" s="409"/>
      <c r="AA141" s="409"/>
      <c r="AB141" s="409"/>
      <c r="AC141" s="409"/>
      <c r="AD141" s="409"/>
      <c r="AE141" s="409"/>
      <c r="AF141" s="409"/>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0"/>
      <c r="BJ141" s="420"/>
      <c r="BK141" s="420"/>
      <c r="BL141" s="420"/>
      <c r="BM141" s="420"/>
      <c r="BN141" s="420"/>
      <c r="BO141" s="420"/>
    </row>
    <row r="142" spans="1:67" s="410" customFormat="1">
      <c r="A142" s="432"/>
      <c r="B142" s="432"/>
      <c r="C142" s="433"/>
      <c r="D142" s="433"/>
      <c r="E142" s="434"/>
      <c r="F142" s="435">
        <f t="shared" ref="F142:R142" si="3">SUM(F9:F141)</f>
        <v>39</v>
      </c>
      <c r="G142" s="435">
        <f t="shared" si="3"/>
        <v>35</v>
      </c>
      <c r="H142" s="435">
        <f t="shared" si="3"/>
        <v>70</v>
      </c>
      <c r="I142" s="435">
        <f t="shared" si="3"/>
        <v>41</v>
      </c>
      <c r="J142" s="435">
        <f t="shared" si="3"/>
        <v>47</v>
      </c>
      <c r="K142" s="435">
        <f t="shared" si="3"/>
        <v>81</v>
      </c>
      <c r="L142" s="435">
        <f t="shared" si="3"/>
        <v>49</v>
      </c>
      <c r="M142" s="435">
        <f t="shared" si="3"/>
        <v>44</v>
      </c>
      <c r="N142" s="435">
        <f t="shared" si="3"/>
        <v>74</v>
      </c>
      <c r="O142" s="435">
        <f t="shared" si="3"/>
        <v>50</v>
      </c>
      <c r="P142" s="435">
        <f t="shared" si="3"/>
        <v>47</v>
      </c>
      <c r="Q142" s="435">
        <f t="shared" si="3"/>
        <v>76</v>
      </c>
      <c r="R142" s="435">
        <f t="shared" si="3"/>
        <v>653</v>
      </c>
      <c r="S142" s="432"/>
      <c r="T142" s="432"/>
      <c r="U142" s="432"/>
      <c r="V142" s="436"/>
      <c r="W142" s="433"/>
      <c r="X142" s="407"/>
      <c r="Y142" s="408"/>
      <c r="Z142" s="408"/>
      <c r="AA142" s="408"/>
      <c r="AB142" s="408"/>
      <c r="AC142" s="408"/>
      <c r="AD142" s="409"/>
      <c r="AE142" s="408"/>
      <c r="AF142" s="408"/>
      <c r="AG142" s="407"/>
      <c r="AH142" s="407"/>
      <c r="AI142" s="407"/>
      <c r="AJ142" s="407"/>
      <c r="AK142" s="407"/>
      <c r="AL142" s="407"/>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7"/>
      <c r="BM142" s="407"/>
      <c r="BN142" s="407"/>
      <c r="BO142" s="407"/>
    </row>
    <row r="143" spans="1:67" s="410" customFormat="1">
      <c r="N143" s="437"/>
      <c r="O143" s="438"/>
      <c r="P143" s="408"/>
      <c r="Q143" s="408"/>
      <c r="R143" s="408"/>
      <c r="S143" s="408"/>
      <c r="T143" s="408"/>
      <c r="U143" s="408"/>
      <c r="V143" s="408"/>
      <c r="W143" s="408"/>
      <c r="X143" s="407"/>
      <c r="Y143" s="408"/>
      <c r="Z143" s="408"/>
      <c r="AA143" s="408"/>
      <c r="AB143" s="408"/>
      <c r="AC143" s="408"/>
      <c r="AD143" s="409"/>
      <c r="AE143" s="408"/>
      <c r="AF143" s="408"/>
      <c r="AG143" s="407"/>
      <c r="AH143" s="407"/>
      <c r="AI143" s="407"/>
      <c r="AJ143" s="407"/>
      <c r="AK143" s="407"/>
      <c r="AL143" s="407"/>
      <c r="AM143" s="407"/>
      <c r="AN143" s="407"/>
      <c r="AO143" s="407"/>
      <c r="AP143" s="407"/>
      <c r="AQ143" s="407"/>
      <c r="AR143" s="407"/>
      <c r="AS143" s="407"/>
      <c r="AT143" s="407"/>
      <c r="AU143" s="407"/>
      <c r="AV143" s="407"/>
      <c r="AW143" s="407"/>
      <c r="AX143" s="407"/>
      <c r="AY143" s="407"/>
      <c r="AZ143" s="407"/>
      <c r="BA143" s="407"/>
      <c r="BB143" s="407"/>
      <c r="BC143" s="407"/>
      <c r="BD143" s="407"/>
      <c r="BE143" s="407"/>
      <c r="BF143" s="407"/>
      <c r="BG143" s="407"/>
      <c r="BH143" s="407"/>
      <c r="BI143" s="407"/>
      <c r="BJ143" s="407"/>
      <c r="BK143" s="407"/>
      <c r="BL143" s="407"/>
      <c r="BM143" s="407"/>
      <c r="BN143" s="407"/>
      <c r="BO143" s="407"/>
    </row>
    <row r="144" spans="1:67" s="410" customFormat="1">
      <c r="N144" s="437"/>
      <c r="O144" s="438"/>
      <c r="P144" s="408"/>
      <c r="Q144" s="408"/>
      <c r="R144" s="408"/>
      <c r="S144" s="408"/>
      <c r="T144" s="408"/>
      <c r="U144" s="408"/>
      <c r="V144" s="408"/>
      <c r="W144" s="408"/>
      <c r="X144" s="407"/>
      <c r="Y144" s="408"/>
      <c r="Z144" s="408"/>
      <c r="AA144" s="408"/>
      <c r="AB144" s="408"/>
      <c r="AC144" s="408"/>
      <c r="AD144" s="409"/>
      <c r="AE144" s="408"/>
      <c r="AF144" s="408"/>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row>
    <row r="145" spans="12:67" s="410" customFormat="1">
      <c r="N145" s="437"/>
      <c r="O145" s="438"/>
      <c r="P145" s="408"/>
      <c r="Q145" s="408"/>
      <c r="R145" s="408"/>
      <c r="S145" s="408"/>
      <c r="T145" s="408"/>
      <c r="U145" s="408"/>
      <c r="V145" s="408"/>
      <c r="W145" s="408"/>
      <c r="X145" s="407"/>
      <c r="Y145" s="408"/>
      <c r="Z145" s="408"/>
      <c r="AA145" s="408"/>
      <c r="AB145" s="408"/>
      <c r="AC145" s="408"/>
      <c r="AD145" s="409"/>
      <c r="AE145" s="408"/>
      <c r="AF145" s="408"/>
      <c r="AG145" s="407"/>
      <c r="AH145" s="407"/>
      <c r="AI145" s="407"/>
      <c r="AJ145" s="407"/>
      <c r="AK145" s="407"/>
      <c r="AL145" s="407"/>
      <c r="AM145" s="407"/>
      <c r="AN145" s="407"/>
      <c r="AO145" s="407"/>
      <c r="AP145" s="407"/>
      <c r="AQ145" s="407"/>
      <c r="AR145" s="407"/>
      <c r="AS145" s="407"/>
      <c r="AT145" s="407"/>
      <c r="AU145" s="407"/>
      <c r="AV145" s="407"/>
      <c r="AW145" s="407"/>
      <c r="AX145" s="407"/>
      <c r="AY145" s="407"/>
      <c r="AZ145" s="407"/>
      <c r="BA145" s="407"/>
      <c r="BB145" s="407"/>
      <c r="BC145" s="407"/>
      <c r="BD145" s="407"/>
      <c r="BE145" s="407"/>
      <c r="BF145" s="407"/>
      <c r="BG145" s="407"/>
      <c r="BH145" s="407"/>
      <c r="BI145" s="407"/>
      <c r="BJ145" s="407"/>
      <c r="BK145" s="407"/>
      <c r="BL145" s="407"/>
      <c r="BM145" s="407"/>
      <c r="BN145" s="407"/>
      <c r="BO145" s="407"/>
    </row>
    <row r="146" spans="12:67" s="410" customFormat="1">
      <c r="N146" s="437"/>
      <c r="O146" s="438"/>
      <c r="P146" s="408"/>
      <c r="Q146" s="408"/>
      <c r="R146" s="408"/>
      <c r="S146" s="408"/>
      <c r="T146" s="408"/>
      <c r="U146" s="408"/>
      <c r="V146" s="408"/>
      <c r="W146" s="408"/>
      <c r="X146" s="407"/>
      <c r="Y146" s="408"/>
      <c r="Z146" s="408"/>
      <c r="AA146" s="408"/>
      <c r="AB146" s="408"/>
      <c r="AC146" s="408"/>
      <c r="AD146" s="409"/>
      <c r="AE146" s="408"/>
      <c r="AF146" s="408"/>
      <c r="AG146" s="407"/>
      <c r="AH146" s="407"/>
      <c r="AI146" s="407"/>
      <c r="AJ146" s="407"/>
      <c r="AK146" s="407"/>
      <c r="AL146" s="407"/>
      <c r="AM146" s="407"/>
      <c r="AN146" s="407"/>
      <c r="AO146" s="407"/>
      <c r="AP146" s="407"/>
      <c r="AQ146" s="407"/>
      <c r="AR146" s="407"/>
      <c r="AS146" s="407"/>
      <c r="AT146" s="407"/>
      <c r="AU146" s="407"/>
      <c r="AV146" s="407"/>
      <c r="AW146" s="407"/>
      <c r="AX146" s="407"/>
      <c r="AY146" s="407"/>
      <c r="AZ146" s="407"/>
      <c r="BA146" s="407"/>
      <c r="BB146" s="407"/>
      <c r="BC146" s="407"/>
      <c r="BD146" s="407"/>
      <c r="BE146" s="407"/>
      <c r="BF146" s="407"/>
      <c r="BG146" s="407"/>
      <c r="BH146" s="407"/>
      <c r="BI146" s="407"/>
      <c r="BJ146" s="407"/>
      <c r="BK146" s="407"/>
      <c r="BL146" s="407"/>
      <c r="BM146" s="407"/>
      <c r="BN146" s="407"/>
      <c r="BO146" s="407"/>
    </row>
    <row r="147" spans="12:67" s="410" customFormat="1">
      <c r="N147" s="437"/>
      <c r="O147" s="438"/>
      <c r="P147" s="408"/>
      <c r="Q147" s="408"/>
      <c r="R147" s="408"/>
      <c r="S147" s="408"/>
      <c r="T147" s="408"/>
      <c r="U147" s="408"/>
      <c r="V147" s="408"/>
      <c r="W147" s="408"/>
      <c r="X147" s="407"/>
      <c r="Y147" s="408"/>
      <c r="Z147" s="408"/>
      <c r="AA147" s="408"/>
      <c r="AB147" s="408"/>
      <c r="AC147" s="408"/>
      <c r="AD147" s="409"/>
      <c r="AE147" s="408"/>
      <c r="AF147" s="408"/>
      <c r="AG147" s="407"/>
      <c r="AH147" s="407"/>
      <c r="AI147" s="407"/>
      <c r="AJ147" s="407"/>
      <c r="AK147" s="407"/>
      <c r="AL147" s="407"/>
      <c r="AM147" s="407"/>
      <c r="AN147" s="407"/>
      <c r="AO147" s="407"/>
      <c r="AP147" s="407"/>
      <c r="AQ147" s="407"/>
      <c r="AR147" s="407"/>
      <c r="AS147" s="407"/>
      <c r="AT147" s="407"/>
      <c r="AU147" s="407"/>
      <c r="AV147" s="407"/>
      <c r="AW147" s="407"/>
      <c r="AX147" s="407"/>
      <c r="AY147" s="407"/>
      <c r="AZ147" s="407"/>
      <c r="BA147" s="407"/>
      <c r="BB147" s="407"/>
      <c r="BC147" s="407"/>
      <c r="BD147" s="407"/>
      <c r="BE147" s="407"/>
      <c r="BF147" s="407"/>
      <c r="BG147" s="407"/>
      <c r="BH147" s="407"/>
      <c r="BI147" s="407"/>
      <c r="BJ147" s="407"/>
      <c r="BK147" s="407"/>
      <c r="BL147" s="407"/>
      <c r="BM147" s="407"/>
      <c r="BN147" s="407"/>
      <c r="BO147" s="407"/>
    </row>
    <row r="148" spans="12:67" s="410" customFormat="1">
      <c r="N148" s="437"/>
      <c r="O148" s="438"/>
      <c r="P148" s="408"/>
      <c r="Q148" s="408"/>
      <c r="R148" s="408"/>
      <c r="S148" s="408"/>
      <c r="T148" s="408"/>
      <c r="U148" s="408"/>
      <c r="V148" s="408"/>
      <c r="W148" s="408"/>
      <c r="X148" s="407"/>
      <c r="Y148" s="408"/>
      <c r="Z148" s="408"/>
      <c r="AA148" s="408"/>
      <c r="AB148" s="408"/>
      <c r="AC148" s="408"/>
      <c r="AD148" s="409"/>
      <c r="AE148" s="408"/>
      <c r="AF148" s="408"/>
      <c r="AG148" s="407"/>
      <c r="AH148" s="407"/>
      <c r="AI148" s="407"/>
      <c r="AJ148" s="407"/>
      <c r="AK148" s="407"/>
      <c r="AL148" s="407"/>
      <c r="AM148" s="407"/>
      <c r="AN148" s="407"/>
      <c r="AO148" s="407"/>
      <c r="AP148" s="407"/>
      <c r="AQ148" s="407"/>
      <c r="AR148" s="407"/>
      <c r="AS148" s="407"/>
      <c r="AT148" s="407"/>
      <c r="AU148" s="407"/>
      <c r="AV148" s="407"/>
      <c r="AW148" s="407"/>
      <c r="AX148" s="407"/>
      <c r="AY148" s="407"/>
      <c r="AZ148" s="407"/>
      <c r="BA148" s="407"/>
      <c r="BB148" s="407"/>
      <c r="BC148" s="407"/>
      <c r="BD148" s="407"/>
      <c r="BE148" s="407"/>
      <c r="BF148" s="407"/>
      <c r="BG148" s="407"/>
      <c r="BH148" s="407"/>
      <c r="BI148" s="407"/>
      <c r="BJ148" s="407"/>
      <c r="BK148" s="407"/>
      <c r="BL148" s="407"/>
      <c r="BM148" s="407"/>
      <c r="BN148" s="407"/>
      <c r="BO148" s="407"/>
    </row>
    <row r="149" spans="12:67" s="410" customFormat="1">
      <c r="N149" s="437"/>
      <c r="O149" s="438"/>
      <c r="P149" s="408"/>
      <c r="Q149" s="408"/>
      <c r="R149" s="408"/>
      <c r="S149" s="408"/>
      <c r="T149" s="408"/>
      <c r="U149" s="408"/>
      <c r="V149" s="408"/>
      <c r="W149" s="408"/>
      <c r="X149" s="407"/>
      <c r="Y149" s="408"/>
      <c r="Z149" s="408"/>
      <c r="AA149" s="408"/>
      <c r="AB149" s="408"/>
      <c r="AC149" s="408"/>
      <c r="AD149" s="409"/>
      <c r="AE149" s="408"/>
      <c r="AF149" s="408"/>
      <c r="AG149" s="407"/>
      <c r="AH149" s="407"/>
      <c r="AI149" s="407"/>
      <c r="AJ149" s="407"/>
      <c r="AK149" s="407"/>
      <c r="AL149" s="407"/>
      <c r="AM149" s="407"/>
      <c r="AN149" s="407"/>
      <c r="AO149" s="407"/>
      <c r="AP149" s="407"/>
      <c r="AQ149" s="407"/>
      <c r="AR149" s="407"/>
      <c r="AS149" s="407"/>
      <c r="AT149" s="407"/>
      <c r="AU149" s="407"/>
      <c r="AV149" s="407"/>
      <c r="AW149" s="407"/>
      <c r="AX149" s="407"/>
      <c r="AY149" s="407"/>
      <c r="AZ149" s="407"/>
      <c r="BA149" s="407"/>
      <c r="BB149" s="407"/>
      <c r="BC149" s="407"/>
      <c r="BD149" s="407"/>
      <c r="BE149" s="407"/>
      <c r="BF149" s="407"/>
      <c r="BG149" s="407"/>
      <c r="BH149" s="407"/>
      <c r="BI149" s="407"/>
      <c r="BJ149" s="407"/>
      <c r="BK149" s="407"/>
      <c r="BL149" s="407"/>
      <c r="BM149" s="407"/>
      <c r="BN149" s="407"/>
      <c r="BO149" s="407"/>
    </row>
    <row r="150" spans="12:67" s="410" customFormat="1">
      <c r="N150" s="437"/>
      <c r="O150" s="438"/>
      <c r="P150" s="408"/>
      <c r="Q150" s="408"/>
      <c r="R150" s="408"/>
      <c r="S150" s="408"/>
      <c r="T150" s="408"/>
      <c r="U150" s="408"/>
      <c r="V150" s="408"/>
      <c r="W150" s="408"/>
      <c r="X150" s="407"/>
      <c r="Y150" s="408"/>
      <c r="Z150" s="408"/>
      <c r="AA150" s="408"/>
      <c r="AB150" s="408"/>
      <c r="AC150" s="408"/>
      <c r="AD150" s="409"/>
      <c r="AE150" s="408"/>
      <c r="AF150" s="408"/>
      <c r="AG150" s="407"/>
      <c r="AH150" s="407"/>
      <c r="AI150" s="407"/>
      <c r="AJ150" s="407"/>
      <c r="AK150" s="407"/>
      <c r="AL150" s="407"/>
      <c r="AM150" s="407"/>
      <c r="AN150" s="407"/>
      <c r="AO150" s="407"/>
      <c r="AP150" s="407"/>
      <c r="AQ150" s="407"/>
      <c r="AR150" s="407"/>
      <c r="AS150" s="407"/>
      <c r="AT150" s="407"/>
      <c r="AU150" s="407"/>
      <c r="AV150" s="407"/>
      <c r="AW150" s="407"/>
      <c r="AX150" s="407"/>
      <c r="AY150" s="407"/>
      <c r="AZ150" s="407"/>
      <c r="BA150" s="407"/>
      <c r="BB150" s="407"/>
      <c r="BC150" s="407"/>
      <c r="BD150" s="407"/>
      <c r="BE150" s="407"/>
      <c r="BF150" s="407"/>
      <c r="BG150" s="407"/>
      <c r="BH150" s="407"/>
      <c r="BI150" s="407"/>
      <c r="BJ150" s="407"/>
      <c r="BK150" s="407"/>
      <c r="BL150" s="407"/>
      <c r="BM150" s="407"/>
      <c r="BN150" s="407"/>
      <c r="BO150" s="407"/>
    </row>
    <row r="151" spans="12:67" s="410" customFormat="1">
      <c r="N151" s="437"/>
      <c r="O151" s="438"/>
      <c r="P151" s="408"/>
      <c r="Q151" s="408"/>
      <c r="R151" s="408"/>
      <c r="S151" s="408"/>
      <c r="T151" s="408"/>
      <c r="U151" s="408"/>
      <c r="V151" s="408"/>
      <c r="W151" s="408"/>
      <c r="X151" s="407"/>
      <c r="Y151" s="408"/>
      <c r="Z151" s="408"/>
      <c r="AA151" s="408"/>
      <c r="AB151" s="408"/>
      <c r="AC151" s="408"/>
      <c r="AD151" s="409"/>
      <c r="AE151" s="408"/>
      <c r="AF151" s="408"/>
      <c r="AG151" s="407"/>
      <c r="AH151" s="407"/>
      <c r="AI151" s="407"/>
      <c r="AJ151" s="407"/>
      <c r="AK151" s="407"/>
      <c r="AL151" s="407"/>
      <c r="AM151" s="407"/>
      <c r="AN151" s="407"/>
      <c r="AO151" s="407"/>
      <c r="AP151" s="407"/>
      <c r="AQ151" s="407"/>
      <c r="AR151" s="407"/>
      <c r="AS151" s="407"/>
      <c r="AT151" s="407"/>
      <c r="AU151" s="407"/>
      <c r="AV151" s="407"/>
      <c r="AW151" s="407"/>
      <c r="AX151" s="407"/>
      <c r="AY151" s="407"/>
      <c r="AZ151" s="407"/>
      <c r="BA151" s="407"/>
      <c r="BB151" s="407"/>
      <c r="BC151" s="407"/>
      <c r="BD151" s="407"/>
      <c r="BE151" s="407"/>
      <c r="BF151" s="407"/>
      <c r="BG151" s="407"/>
      <c r="BH151" s="407"/>
      <c r="BI151" s="407"/>
      <c r="BJ151" s="407"/>
      <c r="BK151" s="407"/>
      <c r="BL151" s="407"/>
      <c r="BM151" s="407"/>
      <c r="BN151" s="407"/>
      <c r="BO151" s="407"/>
    </row>
    <row r="152" spans="12:67" s="410" customFormat="1">
      <c r="N152" s="437"/>
      <c r="O152" s="438"/>
      <c r="P152" s="408"/>
      <c r="Q152" s="408"/>
      <c r="R152" s="408"/>
      <c r="S152" s="408"/>
      <c r="T152" s="408"/>
      <c r="U152" s="408"/>
      <c r="V152" s="408"/>
      <c r="W152" s="408"/>
      <c r="X152" s="407"/>
      <c r="Y152" s="408"/>
      <c r="Z152" s="408"/>
      <c r="AA152" s="408"/>
      <c r="AB152" s="408"/>
      <c r="AC152" s="408"/>
      <c r="AD152" s="409"/>
      <c r="AE152" s="408"/>
      <c r="AF152" s="408"/>
      <c r="AG152" s="407"/>
      <c r="AH152" s="407"/>
      <c r="AI152" s="407"/>
      <c r="AJ152" s="407"/>
      <c r="AK152" s="407"/>
      <c r="AL152" s="407"/>
      <c r="AM152" s="407"/>
      <c r="AN152" s="407"/>
      <c r="AO152" s="407"/>
      <c r="AP152" s="407"/>
      <c r="AQ152" s="407"/>
      <c r="AR152" s="407"/>
      <c r="AS152" s="407"/>
      <c r="AT152" s="407"/>
      <c r="AU152" s="407"/>
      <c r="AV152" s="407"/>
      <c r="AW152" s="407"/>
      <c r="AX152" s="407"/>
      <c r="AY152" s="407"/>
      <c r="AZ152" s="407"/>
      <c r="BA152" s="407"/>
      <c r="BB152" s="407"/>
      <c r="BC152" s="407"/>
      <c r="BD152" s="407"/>
      <c r="BE152" s="407"/>
      <c r="BF152" s="407"/>
      <c r="BG152" s="407"/>
      <c r="BH152" s="407"/>
      <c r="BI152" s="407"/>
      <c r="BJ152" s="407"/>
      <c r="BK152" s="407"/>
      <c r="BL152" s="407"/>
      <c r="BM152" s="407"/>
      <c r="BN152" s="407"/>
      <c r="BO152" s="407"/>
    </row>
    <row r="153" spans="12:67" s="410" customFormat="1">
      <c r="N153" s="437"/>
      <c r="O153" s="438"/>
      <c r="P153" s="408"/>
      <c r="Q153" s="408"/>
      <c r="R153" s="408"/>
      <c r="S153" s="408"/>
      <c r="T153" s="408"/>
      <c r="U153" s="408"/>
      <c r="V153" s="408"/>
      <c r="W153" s="408"/>
      <c r="X153" s="407"/>
      <c r="Y153" s="408"/>
      <c r="Z153" s="408"/>
      <c r="AA153" s="408"/>
      <c r="AB153" s="408"/>
      <c r="AC153" s="408"/>
      <c r="AD153" s="409"/>
      <c r="AE153" s="408"/>
      <c r="AF153" s="408"/>
      <c r="AG153" s="407"/>
      <c r="AH153" s="407"/>
      <c r="AI153" s="407"/>
      <c r="AJ153" s="407"/>
      <c r="AK153" s="407"/>
      <c r="AL153" s="407"/>
      <c r="AM153" s="407"/>
      <c r="AN153" s="407"/>
      <c r="AO153" s="407"/>
      <c r="AP153" s="407"/>
      <c r="AQ153" s="407"/>
      <c r="AR153" s="407"/>
      <c r="AS153" s="407"/>
      <c r="AT153" s="407"/>
      <c r="AU153" s="407"/>
      <c r="AV153" s="407"/>
      <c r="AW153" s="407"/>
      <c r="AX153" s="407"/>
      <c r="AY153" s="407"/>
      <c r="AZ153" s="407"/>
      <c r="BA153" s="407"/>
      <c r="BB153" s="407"/>
      <c r="BC153" s="407"/>
      <c r="BD153" s="407"/>
      <c r="BE153" s="407"/>
      <c r="BF153" s="407"/>
      <c r="BG153" s="407"/>
      <c r="BH153" s="407"/>
      <c r="BI153" s="407"/>
      <c r="BJ153" s="407"/>
      <c r="BK153" s="407"/>
      <c r="BL153" s="407"/>
      <c r="BM153" s="407"/>
      <c r="BN153" s="407"/>
      <c r="BO153" s="407"/>
    </row>
    <row r="154" spans="12:67" s="402" customFormat="1">
      <c r="L154" s="405"/>
      <c r="M154" s="396"/>
      <c r="N154" s="397"/>
      <c r="O154" s="397"/>
      <c r="P154" s="397"/>
      <c r="Q154" s="397"/>
      <c r="R154" s="397"/>
      <c r="S154" s="397"/>
      <c r="T154" s="397"/>
      <c r="U154" s="397"/>
      <c r="X154" s="398"/>
      <c r="Y154" s="397"/>
      <c r="Z154" s="397"/>
      <c r="AA154" s="397"/>
      <c r="AB154" s="397"/>
      <c r="AC154" s="397"/>
      <c r="AD154" s="397"/>
      <c r="AE154" s="397"/>
      <c r="AF154" s="397"/>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8"/>
      <c r="BB154" s="398"/>
      <c r="BC154" s="398"/>
      <c r="BD154" s="398"/>
      <c r="BE154" s="398"/>
      <c r="BF154" s="398"/>
      <c r="BG154" s="398"/>
      <c r="BH154" s="398"/>
      <c r="BI154" s="398"/>
      <c r="BJ154" s="398"/>
      <c r="BK154" s="398"/>
      <c r="BL154" s="398"/>
      <c r="BM154" s="398"/>
      <c r="BN154" s="398"/>
      <c r="BO154" s="398"/>
    </row>
    <row r="155" spans="12:67" s="402" customFormat="1">
      <c r="L155" s="405"/>
      <c r="M155" s="396"/>
      <c r="N155" s="397"/>
      <c r="O155" s="397"/>
      <c r="P155" s="397"/>
      <c r="Q155" s="397"/>
      <c r="R155" s="397"/>
      <c r="S155" s="397"/>
      <c r="T155" s="397"/>
      <c r="U155" s="397"/>
      <c r="X155" s="398"/>
      <c r="Y155" s="397"/>
      <c r="Z155" s="397"/>
      <c r="AA155" s="397"/>
      <c r="AB155" s="397"/>
      <c r="AC155" s="397"/>
      <c r="AD155" s="397"/>
      <c r="AE155" s="397"/>
      <c r="AF155" s="397"/>
      <c r="AG155" s="398"/>
      <c r="AH155" s="398"/>
      <c r="AI155" s="398"/>
      <c r="AJ155" s="398"/>
      <c r="AK155" s="398"/>
      <c r="AL155" s="398"/>
      <c r="AM155" s="398"/>
      <c r="AN155" s="398"/>
      <c r="AO155" s="398"/>
      <c r="AP155" s="398"/>
      <c r="AQ155" s="398"/>
      <c r="AR155" s="398"/>
      <c r="AS155" s="398"/>
      <c r="AT155" s="398"/>
      <c r="AU155" s="398"/>
      <c r="AV155" s="398"/>
      <c r="AW155" s="398"/>
      <c r="AX155" s="398"/>
      <c r="AY155" s="398"/>
      <c r="AZ155" s="398"/>
      <c r="BA155" s="398"/>
      <c r="BB155" s="398"/>
      <c r="BC155" s="398"/>
      <c r="BD155" s="398"/>
      <c r="BE155" s="398"/>
      <c r="BF155" s="398"/>
      <c r="BG155" s="398"/>
      <c r="BH155" s="398"/>
      <c r="BI155" s="398"/>
      <c r="BJ155" s="398"/>
      <c r="BK155" s="398"/>
      <c r="BL155" s="398"/>
      <c r="BM155" s="398"/>
      <c r="BN155" s="398"/>
      <c r="BO155" s="398"/>
    </row>
    <row r="156" spans="12:67" s="402" customFormat="1">
      <c r="L156" s="405"/>
      <c r="M156" s="396"/>
      <c r="N156" s="397"/>
      <c r="O156" s="397"/>
      <c r="P156" s="397"/>
      <c r="Q156" s="397"/>
      <c r="R156" s="397"/>
      <c r="S156" s="397"/>
      <c r="T156" s="397"/>
      <c r="U156" s="397"/>
      <c r="X156" s="398"/>
      <c r="Y156" s="397"/>
      <c r="Z156" s="397"/>
      <c r="AA156" s="397"/>
      <c r="AB156" s="397"/>
      <c r="AC156" s="397"/>
      <c r="AD156" s="397"/>
      <c r="AE156" s="397"/>
      <c r="AF156" s="397"/>
      <c r="AG156" s="398"/>
      <c r="AH156" s="398"/>
      <c r="AI156" s="398"/>
      <c r="AJ156" s="398"/>
      <c r="AK156" s="398"/>
      <c r="AL156" s="398"/>
      <c r="AM156" s="398"/>
      <c r="AN156" s="398"/>
      <c r="AO156" s="398"/>
      <c r="AP156" s="398"/>
      <c r="AQ156" s="398"/>
      <c r="AR156" s="398"/>
      <c r="AS156" s="398"/>
      <c r="AT156" s="398"/>
      <c r="AU156" s="398"/>
      <c r="AV156" s="398"/>
      <c r="AW156" s="398"/>
      <c r="AX156" s="398"/>
      <c r="AY156" s="398"/>
      <c r="AZ156" s="398"/>
      <c r="BA156" s="398"/>
      <c r="BB156" s="398"/>
      <c r="BC156" s="398"/>
      <c r="BD156" s="398"/>
      <c r="BE156" s="398"/>
      <c r="BF156" s="398"/>
      <c r="BG156" s="398"/>
      <c r="BH156" s="398"/>
      <c r="BI156" s="398"/>
      <c r="BJ156" s="398"/>
      <c r="BK156" s="398"/>
      <c r="BL156" s="398"/>
      <c r="BM156" s="398"/>
      <c r="BN156" s="398"/>
      <c r="BO156" s="398"/>
    </row>
    <row r="157" spans="12:67" s="402" customFormat="1">
      <c r="L157" s="405"/>
      <c r="M157" s="396"/>
      <c r="N157" s="397"/>
      <c r="O157" s="397"/>
      <c r="P157" s="397"/>
      <c r="Q157" s="397"/>
      <c r="R157" s="397"/>
      <c r="S157" s="397"/>
      <c r="T157" s="397"/>
      <c r="U157" s="397"/>
      <c r="X157" s="398"/>
      <c r="Y157" s="397"/>
      <c r="Z157" s="397"/>
      <c r="AA157" s="397"/>
      <c r="AB157" s="397"/>
      <c r="AC157" s="397"/>
      <c r="AD157" s="397"/>
      <c r="AE157" s="397"/>
      <c r="AF157" s="397"/>
      <c r="AG157" s="398"/>
      <c r="AH157" s="398"/>
      <c r="AI157" s="398"/>
      <c r="AJ157" s="398"/>
      <c r="AK157" s="398"/>
      <c r="AL157" s="398"/>
      <c r="AM157" s="398"/>
      <c r="AN157" s="398"/>
      <c r="AO157" s="398"/>
      <c r="AP157" s="398"/>
      <c r="AQ157" s="398"/>
      <c r="AR157" s="398"/>
      <c r="AS157" s="398"/>
      <c r="AT157" s="398"/>
      <c r="AU157" s="398"/>
      <c r="AV157" s="398"/>
      <c r="AW157" s="398"/>
      <c r="AX157" s="398"/>
      <c r="AY157" s="398"/>
      <c r="AZ157" s="398"/>
      <c r="BA157" s="398"/>
      <c r="BB157" s="398"/>
      <c r="BC157" s="398"/>
      <c r="BD157" s="398"/>
      <c r="BE157" s="398"/>
      <c r="BF157" s="398"/>
      <c r="BG157" s="398"/>
      <c r="BH157" s="398"/>
      <c r="BI157" s="398"/>
      <c r="BJ157" s="398"/>
      <c r="BK157" s="398"/>
      <c r="BL157" s="398"/>
      <c r="BM157" s="398"/>
      <c r="BN157" s="398"/>
      <c r="BO157" s="398"/>
    </row>
    <row r="158" spans="12:67" s="402" customFormat="1">
      <c r="L158" s="405"/>
      <c r="M158" s="396"/>
      <c r="N158" s="397"/>
      <c r="O158" s="397"/>
      <c r="P158" s="397"/>
      <c r="Q158" s="397"/>
      <c r="R158" s="397"/>
      <c r="S158" s="397"/>
      <c r="T158" s="397"/>
      <c r="U158" s="397"/>
      <c r="X158" s="398"/>
      <c r="Y158" s="397"/>
      <c r="Z158" s="397"/>
      <c r="AA158" s="397"/>
      <c r="AB158" s="397"/>
      <c r="AC158" s="397"/>
      <c r="AD158" s="397"/>
      <c r="AE158" s="397"/>
      <c r="AF158" s="397"/>
      <c r="AG158" s="398"/>
      <c r="AH158" s="398"/>
      <c r="AI158" s="398"/>
      <c r="AJ158" s="398"/>
      <c r="AK158" s="398"/>
      <c r="AL158" s="398"/>
      <c r="AM158" s="398"/>
      <c r="AN158" s="398"/>
      <c r="AO158" s="398"/>
      <c r="AP158" s="398"/>
      <c r="AQ158" s="398"/>
      <c r="AR158" s="398"/>
      <c r="AS158" s="398"/>
      <c r="AT158" s="398"/>
      <c r="AU158" s="398"/>
      <c r="AV158" s="398"/>
      <c r="AW158" s="398"/>
      <c r="AX158" s="398"/>
      <c r="AY158" s="398"/>
      <c r="AZ158" s="398"/>
      <c r="BA158" s="398"/>
      <c r="BB158" s="398"/>
      <c r="BC158" s="398"/>
      <c r="BD158" s="398"/>
      <c r="BE158" s="398"/>
      <c r="BF158" s="398"/>
      <c r="BG158" s="398"/>
      <c r="BH158" s="398"/>
      <c r="BI158" s="398"/>
      <c r="BJ158" s="398"/>
      <c r="BK158" s="398"/>
      <c r="BL158" s="398"/>
      <c r="BM158" s="398"/>
      <c r="BN158" s="398"/>
      <c r="BO158" s="398"/>
    </row>
    <row r="159" spans="12:67" s="402" customFormat="1">
      <c r="L159" s="405"/>
      <c r="M159" s="396"/>
      <c r="N159" s="397"/>
      <c r="O159" s="397"/>
      <c r="P159" s="397"/>
      <c r="Q159" s="397"/>
      <c r="R159" s="397"/>
      <c r="S159" s="397"/>
      <c r="T159" s="397"/>
      <c r="U159" s="397"/>
      <c r="X159" s="398"/>
      <c r="Y159" s="397"/>
      <c r="Z159" s="397"/>
      <c r="AA159" s="397"/>
      <c r="AB159" s="397"/>
      <c r="AC159" s="397"/>
      <c r="AD159" s="397"/>
      <c r="AE159" s="397"/>
      <c r="AF159" s="397"/>
      <c r="AG159" s="398"/>
      <c r="AH159" s="398"/>
      <c r="AI159" s="398"/>
      <c r="AJ159" s="398"/>
      <c r="AK159" s="398"/>
      <c r="AL159" s="398"/>
      <c r="AM159" s="398"/>
      <c r="AN159" s="398"/>
      <c r="AO159" s="398"/>
      <c r="AP159" s="398"/>
      <c r="AQ159" s="398"/>
      <c r="AR159" s="398"/>
      <c r="AS159" s="398"/>
      <c r="AT159" s="398"/>
      <c r="AU159" s="398"/>
      <c r="AV159" s="398"/>
      <c r="AW159" s="398"/>
      <c r="AX159" s="398"/>
      <c r="AY159" s="398"/>
      <c r="AZ159" s="398"/>
      <c r="BA159" s="398"/>
      <c r="BB159" s="398"/>
      <c r="BC159" s="398"/>
      <c r="BD159" s="398"/>
      <c r="BE159" s="398"/>
      <c r="BF159" s="398"/>
      <c r="BG159" s="398"/>
      <c r="BH159" s="398"/>
      <c r="BI159" s="398"/>
      <c r="BJ159" s="398"/>
      <c r="BK159" s="398"/>
      <c r="BL159" s="398"/>
      <c r="BM159" s="398"/>
      <c r="BN159" s="398"/>
      <c r="BO159" s="398"/>
    </row>
    <row r="160" spans="12:67" s="402" customFormat="1">
      <c r="L160" s="405"/>
      <c r="M160" s="396"/>
      <c r="N160" s="397"/>
      <c r="O160" s="397"/>
      <c r="P160" s="397"/>
      <c r="Q160" s="397"/>
      <c r="R160" s="397"/>
      <c r="S160" s="397"/>
      <c r="T160" s="397"/>
      <c r="U160" s="397"/>
      <c r="X160" s="398"/>
      <c r="Y160" s="397"/>
      <c r="Z160" s="397"/>
      <c r="AA160" s="397"/>
      <c r="AB160" s="397"/>
      <c r="AC160" s="397"/>
      <c r="AD160" s="397"/>
      <c r="AE160" s="397"/>
      <c r="AF160" s="397"/>
      <c r="AG160" s="398"/>
      <c r="AH160" s="398"/>
      <c r="AI160" s="398"/>
      <c r="AJ160" s="398"/>
      <c r="AK160" s="398"/>
      <c r="AL160" s="398"/>
      <c r="AM160" s="398"/>
      <c r="AN160" s="398"/>
      <c r="AO160" s="398"/>
      <c r="AP160" s="398"/>
      <c r="AQ160" s="398"/>
      <c r="AR160" s="398"/>
      <c r="AS160" s="398"/>
      <c r="AT160" s="398"/>
      <c r="AU160" s="398"/>
      <c r="AV160" s="398"/>
      <c r="AW160" s="398"/>
      <c r="AX160" s="398"/>
      <c r="AY160" s="398"/>
      <c r="AZ160" s="398"/>
      <c r="BA160" s="398"/>
      <c r="BB160" s="398"/>
      <c r="BC160" s="398"/>
      <c r="BD160" s="398"/>
      <c r="BE160" s="398"/>
      <c r="BF160" s="398"/>
      <c r="BG160" s="398"/>
      <c r="BH160" s="398"/>
      <c r="BI160" s="398"/>
      <c r="BJ160" s="398"/>
      <c r="BK160" s="398"/>
      <c r="BL160" s="398"/>
      <c r="BM160" s="398"/>
      <c r="BN160" s="398"/>
      <c r="BO160" s="398"/>
    </row>
    <row r="161" spans="12:67" s="402" customFormat="1">
      <c r="L161" s="405"/>
      <c r="M161" s="396"/>
      <c r="N161" s="397"/>
      <c r="O161" s="397"/>
      <c r="P161" s="397"/>
      <c r="Q161" s="397"/>
      <c r="R161" s="397"/>
      <c r="S161" s="397"/>
      <c r="T161" s="397"/>
      <c r="U161" s="397"/>
      <c r="X161" s="398"/>
      <c r="Y161" s="397"/>
      <c r="Z161" s="397"/>
      <c r="AA161" s="397"/>
      <c r="AB161" s="397"/>
      <c r="AC161" s="397"/>
      <c r="AD161" s="397"/>
      <c r="AE161" s="397"/>
      <c r="AF161" s="397"/>
      <c r="AG161" s="398"/>
      <c r="AH161" s="398"/>
      <c r="AI161" s="398"/>
      <c r="AJ161" s="398"/>
      <c r="AK161" s="398"/>
      <c r="AL161" s="398"/>
      <c r="AM161" s="398"/>
      <c r="AN161" s="398"/>
      <c r="AO161" s="398"/>
      <c r="AP161" s="398"/>
      <c r="AQ161" s="398"/>
      <c r="AR161" s="398"/>
      <c r="AS161" s="398"/>
      <c r="AT161" s="398"/>
      <c r="AU161" s="398"/>
      <c r="AV161" s="398"/>
      <c r="AW161" s="398"/>
      <c r="AX161" s="398"/>
      <c r="AY161" s="398"/>
      <c r="AZ161" s="398"/>
      <c r="BA161" s="398"/>
      <c r="BB161" s="398"/>
      <c r="BC161" s="398"/>
      <c r="BD161" s="398"/>
      <c r="BE161" s="398"/>
      <c r="BF161" s="398"/>
      <c r="BG161" s="398"/>
      <c r="BH161" s="398"/>
      <c r="BI161" s="398"/>
      <c r="BJ161" s="398"/>
      <c r="BK161" s="398"/>
      <c r="BL161" s="398"/>
      <c r="BM161" s="398"/>
      <c r="BN161" s="398"/>
      <c r="BO161" s="398"/>
    </row>
    <row r="162" spans="12:67" s="402" customFormat="1">
      <c r="L162" s="405"/>
      <c r="M162" s="396"/>
      <c r="N162" s="397"/>
      <c r="O162" s="397"/>
      <c r="P162" s="397"/>
      <c r="Q162" s="397"/>
      <c r="R162" s="397"/>
      <c r="S162" s="397"/>
      <c r="T162" s="397"/>
      <c r="U162" s="397"/>
      <c r="X162" s="398"/>
      <c r="Y162" s="397"/>
      <c r="Z162" s="397"/>
      <c r="AA162" s="397"/>
      <c r="AB162" s="397"/>
      <c r="AC162" s="397"/>
      <c r="AD162" s="397"/>
      <c r="AE162" s="397"/>
      <c r="AF162" s="397"/>
      <c r="AG162" s="398"/>
      <c r="AH162" s="398"/>
      <c r="AI162" s="398"/>
      <c r="AJ162" s="398"/>
      <c r="AK162" s="398"/>
      <c r="AL162" s="398"/>
      <c r="AM162" s="398"/>
      <c r="AN162" s="398"/>
      <c r="AO162" s="398"/>
      <c r="AP162" s="398"/>
      <c r="AQ162" s="398"/>
      <c r="AR162" s="398"/>
      <c r="AS162" s="398"/>
      <c r="AT162" s="398"/>
      <c r="AU162" s="398"/>
      <c r="AV162" s="398"/>
      <c r="AW162" s="398"/>
      <c r="AX162" s="398"/>
      <c r="AY162" s="398"/>
      <c r="AZ162" s="398"/>
      <c r="BA162" s="398"/>
      <c r="BB162" s="398"/>
      <c r="BC162" s="398"/>
      <c r="BD162" s="398"/>
      <c r="BE162" s="398"/>
      <c r="BF162" s="398"/>
      <c r="BG162" s="398"/>
      <c r="BH162" s="398"/>
      <c r="BI162" s="398"/>
      <c r="BJ162" s="398"/>
      <c r="BK162" s="398"/>
      <c r="BL162" s="398"/>
      <c r="BM162" s="398"/>
      <c r="BN162" s="398"/>
      <c r="BO162" s="398"/>
    </row>
    <row r="163" spans="12:67" s="402" customFormat="1">
      <c r="L163" s="405"/>
      <c r="M163" s="396"/>
      <c r="N163" s="397"/>
      <c r="O163" s="397"/>
      <c r="P163" s="397"/>
      <c r="Q163" s="397"/>
      <c r="R163" s="397"/>
      <c r="S163" s="397"/>
      <c r="T163" s="397"/>
      <c r="U163" s="397"/>
      <c r="X163" s="398"/>
      <c r="Y163" s="397"/>
      <c r="Z163" s="397"/>
      <c r="AA163" s="397"/>
      <c r="AB163" s="397"/>
      <c r="AC163" s="397"/>
      <c r="AD163" s="397"/>
      <c r="AE163" s="397"/>
      <c r="AF163" s="397"/>
      <c r="AG163" s="398"/>
      <c r="AH163" s="398"/>
      <c r="AI163" s="398"/>
      <c r="AJ163" s="398"/>
      <c r="AK163" s="398"/>
      <c r="AL163" s="398"/>
      <c r="AM163" s="398"/>
      <c r="AN163" s="398"/>
      <c r="AO163" s="398"/>
      <c r="AP163" s="398"/>
      <c r="AQ163" s="398"/>
      <c r="AR163" s="398"/>
      <c r="AS163" s="398"/>
      <c r="AT163" s="398"/>
      <c r="AU163" s="398"/>
      <c r="AV163" s="398"/>
      <c r="AW163" s="398"/>
      <c r="AX163" s="398"/>
      <c r="AY163" s="398"/>
      <c r="AZ163" s="398"/>
      <c r="BA163" s="398"/>
      <c r="BB163" s="398"/>
      <c r="BC163" s="398"/>
      <c r="BD163" s="398"/>
      <c r="BE163" s="398"/>
      <c r="BF163" s="398"/>
      <c r="BG163" s="398"/>
      <c r="BH163" s="398"/>
      <c r="BI163" s="398"/>
      <c r="BJ163" s="398"/>
      <c r="BK163" s="398"/>
      <c r="BL163" s="398"/>
      <c r="BM163" s="398"/>
      <c r="BN163" s="398"/>
      <c r="BO163" s="398"/>
    </row>
    <row r="164" spans="12:67" s="402" customFormat="1">
      <c r="L164" s="405"/>
      <c r="M164" s="396"/>
      <c r="N164" s="397"/>
      <c r="O164" s="397"/>
      <c r="P164" s="397"/>
      <c r="Q164" s="397"/>
      <c r="R164" s="397"/>
      <c r="S164" s="397"/>
      <c r="T164" s="397"/>
      <c r="U164" s="397"/>
      <c r="X164" s="398"/>
      <c r="Y164" s="397"/>
      <c r="Z164" s="397"/>
      <c r="AA164" s="397"/>
      <c r="AB164" s="397"/>
      <c r="AC164" s="397"/>
      <c r="AD164" s="397"/>
      <c r="AE164" s="397"/>
      <c r="AF164" s="397"/>
      <c r="AG164" s="398"/>
      <c r="AH164" s="398"/>
      <c r="AI164" s="398"/>
      <c r="AJ164" s="398"/>
      <c r="AK164" s="398"/>
      <c r="AL164" s="398"/>
      <c r="AM164" s="398"/>
      <c r="AN164" s="398"/>
      <c r="AO164" s="398"/>
      <c r="AP164" s="398"/>
      <c r="AQ164" s="398"/>
      <c r="AR164" s="398"/>
      <c r="AS164" s="398"/>
      <c r="AT164" s="398"/>
      <c r="AU164" s="398"/>
      <c r="AV164" s="398"/>
      <c r="AW164" s="398"/>
      <c r="AX164" s="398"/>
      <c r="AY164" s="398"/>
      <c r="AZ164" s="398"/>
      <c r="BA164" s="398"/>
      <c r="BB164" s="398"/>
      <c r="BC164" s="398"/>
      <c r="BD164" s="398"/>
      <c r="BE164" s="398"/>
      <c r="BF164" s="398"/>
      <c r="BG164" s="398"/>
      <c r="BH164" s="398"/>
      <c r="BI164" s="398"/>
      <c r="BJ164" s="398"/>
      <c r="BK164" s="398"/>
      <c r="BL164" s="398"/>
      <c r="BM164" s="398"/>
      <c r="BN164" s="398"/>
      <c r="BO164" s="398"/>
    </row>
    <row r="165" spans="12:67" s="402" customFormat="1">
      <c r="L165" s="405"/>
      <c r="M165" s="396"/>
      <c r="N165" s="397"/>
      <c r="O165" s="397"/>
      <c r="P165" s="397"/>
      <c r="Q165" s="397"/>
      <c r="R165" s="397"/>
      <c r="S165" s="397"/>
      <c r="T165" s="397"/>
      <c r="U165" s="397"/>
      <c r="X165" s="398"/>
      <c r="Y165" s="397"/>
      <c r="Z165" s="397"/>
      <c r="AA165" s="397"/>
      <c r="AB165" s="397"/>
      <c r="AC165" s="397"/>
      <c r="AD165" s="397"/>
      <c r="AE165" s="397"/>
      <c r="AF165" s="397"/>
      <c r="AG165" s="398"/>
      <c r="AH165" s="398"/>
      <c r="AI165" s="398"/>
      <c r="AJ165" s="398"/>
      <c r="AK165" s="398"/>
      <c r="AL165" s="398"/>
      <c r="AM165" s="398"/>
      <c r="AN165" s="398"/>
      <c r="AO165" s="398"/>
      <c r="AP165" s="398"/>
      <c r="AQ165" s="398"/>
      <c r="AR165" s="398"/>
      <c r="AS165" s="398"/>
      <c r="AT165" s="398"/>
      <c r="AU165" s="398"/>
      <c r="AV165" s="398"/>
      <c r="AW165" s="398"/>
      <c r="AX165" s="398"/>
      <c r="AY165" s="398"/>
      <c r="AZ165" s="398"/>
      <c r="BA165" s="398"/>
      <c r="BB165" s="398"/>
      <c r="BC165" s="398"/>
      <c r="BD165" s="398"/>
      <c r="BE165" s="398"/>
      <c r="BF165" s="398"/>
      <c r="BG165" s="398"/>
      <c r="BH165" s="398"/>
      <c r="BI165" s="398"/>
      <c r="BJ165" s="398"/>
      <c r="BK165" s="398"/>
      <c r="BL165" s="398"/>
      <c r="BM165" s="398"/>
      <c r="BN165" s="398"/>
      <c r="BO165" s="398"/>
    </row>
    <row r="166" spans="12:67" s="402" customFormat="1">
      <c r="L166" s="405"/>
      <c r="M166" s="396"/>
      <c r="N166" s="397"/>
      <c r="O166" s="397"/>
      <c r="P166" s="397"/>
      <c r="Q166" s="397"/>
      <c r="R166" s="397"/>
      <c r="S166" s="397"/>
      <c r="T166" s="397"/>
      <c r="U166" s="397"/>
      <c r="X166" s="398"/>
      <c r="Y166" s="397"/>
      <c r="Z166" s="397"/>
      <c r="AA166" s="397"/>
      <c r="AB166" s="397"/>
      <c r="AC166" s="397"/>
      <c r="AD166" s="397"/>
      <c r="AE166" s="397"/>
      <c r="AF166" s="397"/>
      <c r="AG166" s="398"/>
      <c r="AH166" s="398"/>
      <c r="AI166" s="398"/>
      <c r="AJ166" s="398"/>
      <c r="AK166" s="398"/>
      <c r="AL166" s="398"/>
      <c r="AM166" s="398"/>
      <c r="AN166" s="398"/>
      <c r="AO166" s="398"/>
      <c r="AP166" s="398"/>
      <c r="AQ166" s="398"/>
      <c r="AR166" s="398"/>
      <c r="AS166" s="398"/>
      <c r="AT166" s="398"/>
      <c r="AU166" s="398"/>
      <c r="AV166" s="398"/>
      <c r="AW166" s="398"/>
      <c r="AX166" s="398"/>
      <c r="AY166" s="398"/>
      <c r="AZ166" s="398"/>
      <c r="BA166" s="398"/>
      <c r="BB166" s="398"/>
      <c r="BC166" s="398"/>
      <c r="BD166" s="398"/>
      <c r="BE166" s="398"/>
      <c r="BF166" s="398"/>
      <c r="BG166" s="398"/>
      <c r="BH166" s="398"/>
      <c r="BI166" s="398"/>
      <c r="BJ166" s="398"/>
      <c r="BK166" s="398"/>
      <c r="BL166" s="398"/>
      <c r="BM166" s="398"/>
      <c r="BN166" s="398"/>
      <c r="BO166" s="398"/>
    </row>
    <row r="167" spans="12:67" s="402" customFormat="1">
      <c r="L167" s="405"/>
      <c r="M167" s="396"/>
      <c r="N167" s="397"/>
      <c r="O167" s="397"/>
      <c r="P167" s="397"/>
      <c r="Q167" s="397"/>
      <c r="R167" s="397"/>
      <c r="S167" s="397"/>
      <c r="T167" s="397"/>
      <c r="U167" s="397"/>
      <c r="X167" s="398"/>
      <c r="Y167" s="397"/>
      <c r="Z167" s="397"/>
      <c r="AA167" s="397"/>
      <c r="AB167" s="397"/>
      <c r="AC167" s="397"/>
      <c r="AD167" s="397"/>
      <c r="AE167" s="397"/>
      <c r="AF167" s="397"/>
      <c r="AG167" s="398"/>
      <c r="AH167" s="398"/>
      <c r="AI167" s="398"/>
      <c r="AJ167" s="398"/>
      <c r="AK167" s="398"/>
      <c r="AL167" s="398"/>
      <c r="AM167" s="398"/>
      <c r="AN167" s="398"/>
      <c r="AO167" s="398"/>
      <c r="AP167" s="398"/>
      <c r="AQ167" s="398"/>
      <c r="AR167" s="398"/>
      <c r="AS167" s="398"/>
      <c r="AT167" s="398"/>
      <c r="AU167" s="398"/>
      <c r="AV167" s="398"/>
      <c r="AW167" s="398"/>
      <c r="AX167" s="398"/>
      <c r="AY167" s="398"/>
      <c r="AZ167" s="398"/>
      <c r="BA167" s="398"/>
      <c r="BB167" s="398"/>
      <c r="BC167" s="398"/>
      <c r="BD167" s="398"/>
      <c r="BE167" s="398"/>
      <c r="BF167" s="398"/>
      <c r="BG167" s="398"/>
      <c r="BH167" s="398"/>
      <c r="BI167" s="398"/>
      <c r="BJ167" s="398"/>
      <c r="BK167" s="398"/>
      <c r="BL167" s="398"/>
      <c r="BM167" s="398"/>
      <c r="BN167" s="398"/>
      <c r="BO167" s="398"/>
    </row>
    <row r="168" spans="12:67" s="402" customFormat="1">
      <c r="L168" s="405"/>
      <c r="M168" s="396"/>
      <c r="N168" s="397"/>
      <c r="O168" s="397"/>
      <c r="P168" s="397"/>
      <c r="Q168" s="397"/>
      <c r="R168" s="397"/>
      <c r="S168" s="397"/>
      <c r="T168" s="397"/>
      <c r="U168" s="397"/>
      <c r="X168" s="398"/>
      <c r="Y168" s="397"/>
      <c r="Z168" s="397"/>
      <c r="AA168" s="397"/>
      <c r="AB168" s="397"/>
      <c r="AC168" s="397"/>
      <c r="AD168" s="397"/>
      <c r="AE168" s="397"/>
      <c r="AF168" s="397"/>
      <c r="AG168" s="398"/>
      <c r="AH168" s="398"/>
      <c r="AI168" s="398"/>
      <c r="AJ168" s="398"/>
      <c r="AK168" s="398"/>
      <c r="AL168" s="398"/>
      <c r="AM168" s="398"/>
      <c r="AN168" s="398"/>
      <c r="AO168" s="398"/>
      <c r="AP168" s="398"/>
      <c r="AQ168" s="398"/>
      <c r="AR168" s="398"/>
      <c r="AS168" s="398"/>
      <c r="AT168" s="398"/>
      <c r="AU168" s="398"/>
      <c r="AV168" s="398"/>
      <c r="AW168" s="398"/>
      <c r="AX168" s="398"/>
      <c r="AY168" s="398"/>
      <c r="AZ168" s="398"/>
      <c r="BA168" s="398"/>
      <c r="BB168" s="398"/>
      <c r="BC168" s="398"/>
      <c r="BD168" s="398"/>
      <c r="BE168" s="398"/>
      <c r="BF168" s="398"/>
      <c r="BG168" s="398"/>
      <c r="BH168" s="398"/>
      <c r="BI168" s="398"/>
      <c r="BJ168" s="398"/>
      <c r="BK168" s="398"/>
      <c r="BL168" s="398"/>
      <c r="BM168" s="398"/>
      <c r="BN168" s="398"/>
      <c r="BO168" s="398"/>
    </row>
    <row r="169" spans="12:67" s="402" customFormat="1">
      <c r="L169" s="405"/>
      <c r="M169" s="396"/>
      <c r="N169" s="397"/>
      <c r="O169" s="397"/>
      <c r="P169" s="397"/>
      <c r="Q169" s="397"/>
      <c r="R169" s="397"/>
      <c r="S169" s="397"/>
      <c r="T169" s="397"/>
      <c r="U169" s="397"/>
      <c r="X169" s="398"/>
      <c r="Y169" s="397"/>
      <c r="Z169" s="397"/>
      <c r="AA169" s="397"/>
      <c r="AB169" s="397"/>
      <c r="AC169" s="397"/>
      <c r="AD169" s="397"/>
      <c r="AE169" s="397"/>
      <c r="AF169" s="397"/>
      <c r="AG169" s="398"/>
      <c r="AH169" s="398"/>
      <c r="AI169" s="398"/>
      <c r="AJ169" s="398"/>
      <c r="AK169" s="398"/>
      <c r="AL169" s="398"/>
      <c r="AM169" s="398"/>
      <c r="AN169" s="398"/>
      <c r="AO169" s="398"/>
      <c r="AP169" s="398"/>
      <c r="AQ169" s="398"/>
      <c r="AR169" s="398"/>
      <c r="AS169" s="398"/>
      <c r="AT169" s="398"/>
      <c r="AU169" s="398"/>
      <c r="AV169" s="398"/>
      <c r="AW169" s="398"/>
      <c r="AX169" s="398"/>
      <c r="AY169" s="398"/>
      <c r="AZ169" s="398"/>
      <c r="BA169" s="398"/>
      <c r="BB169" s="398"/>
      <c r="BC169" s="398"/>
      <c r="BD169" s="398"/>
      <c r="BE169" s="398"/>
      <c r="BF169" s="398"/>
      <c r="BG169" s="398"/>
      <c r="BH169" s="398"/>
      <c r="BI169" s="398"/>
      <c r="BJ169" s="398"/>
      <c r="BK169" s="398"/>
      <c r="BL169" s="398"/>
      <c r="BM169" s="398"/>
      <c r="BN169" s="398"/>
      <c r="BO169" s="398"/>
    </row>
    <row r="170" spans="12:67" s="402" customFormat="1">
      <c r="L170" s="405"/>
      <c r="M170" s="396"/>
      <c r="N170" s="397"/>
      <c r="O170" s="397"/>
      <c r="P170" s="397"/>
      <c r="Q170" s="397"/>
      <c r="R170" s="397"/>
      <c r="S170" s="397"/>
      <c r="T170" s="397"/>
      <c r="U170" s="397"/>
      <c r="X170" s="398"/>
      <c r="Y170" s="397"/>
      <c r="Z170" s="397"/>
      <c r="AA170" s="397"/>
      <c r="AB170" s="397"/>
      <c r="AC170" s="397"/>
      <c r="AD170" s="397"/>
      <c r="AE170" s="397"/>
      <c r="AF170" s="397"/>
      <c r="AG170" s="398"/>
      <c r="AH170" s="398"/>
      <c r="AI170" s="398"/>
      <c r="AJ170" s="398"/>
      <c r="AK170" s="398"/>
      <c r="AL170" s="398"/>
      <c r="AM170" s="398"/>
      <c r="AN170" s="398"/>
      <c r="AO170" s="398"/>
      <c r="AP170" s="398"/>
      <c r="AQ170" s="398"/>
      <c r="AR170" s="398"/>
      <c r="AS170" s="398"/>
      <c r="AT170" s="398"/>
      <c r="AU170" s="398"/>
      <c r="AV170" s="398"/>
      <c r="AW170" s="398"/>
      <c r="AX170" s="398"/>
      <c r="AY170" s="398"/>
      <c r="AZ170" s="398"/>
      <c r="BA170" s="398"/>
      <c r="BB170" s="398"/>
      <c r="BC170" s="398"/>
      <c r="BD170" s="398"/>
      <c r="BE170" s="398"/>
      <c r="BF170" s="398"/>
      <c r="BG170" s="398"/>
      <c r="BH170" s="398"/>
      <c r="BI170" s="398"/>
      <c r="BJ170" s="398"/>
      <c r="BK170" s="398"/>
      <c r="BL170" s="398"/>
      <c r="BM170" s="398"/>
      <c r="BN170" s="398"/>
      <c r="BO170" s="398"/>
    </row>
    <row r="171" spans="12:67" s="402" customFormat="1">
      <c r="L171" s="405"/>
      <c r="M171" s="396"/>
      <c r="N171" s="397"/>
      <c r="O171" s="397"/>
      <c r="P171" s="397"/>
      <c r="Q171" s="397"/>
      <c r="R171" s="397"/>
      <c r="S171" s="397"/>
      <c r="T171" s="397"/>
      <c r="U171" s="397"/>
      <c r="X171" s="398"/>
      <c r="Y171" s="397"/>
      <c r="Z171" s="397"/>
      <c r="AA171" s="397"/>
      <c r="AB171" s="397"/>
      <c r="AC171" s="397"/>
      <c r="AD171" s="397"/>
      <c r="AE171" s="397"/>
      <c r="AF171" s="397"/>
      <c r="AG171" s="398"/>
      <c r="AH171" s="398"/>
      <c r="AI171" s="398"/>
      <c r="AJ171" s="398"/>
      <c r="AK171" s="398"/>
      <c r="AL171" s="398"/>
      <c r="AM171" s="398"/>
      <c r="AN171" s="398"/>
      <c r="AO171" s="398"/>
      <c r="AP171" s="398"/>
      <c r="AQ171" s="398"/>
      <c r="AR171" s="398"/>
      <c r="AS171" s="398"/>
      <c r="AT171" s="398"/>
      <c r="AU171" s="398"/>
      <c r="AV171" s="398"/>
      <c r="AW171" s="398"/>
      <c r="AX171" s="398"/>
      <c r="AY171" s="398"/>
      <c r="AZ171" s="398"/>
      <c r="BA171" s="398"/>
      <c r="BB171" s="398"/>
      <c r="BC171" s="398"/>
      <c r="BD171" s="398"/>
      <c r="BE171" s="398"/>
      <c r="BF171" s="398"/>
      <c r="BG171" s="398"/>
      <c r="BH171" s="398"/>
      <c r="BI171" s="398"/>
      <c r="BJ171" s="398"/>
      <c r="BK171" s="398"/>
      <c r="BL171" s="398"/>
      <c r="BM171" s="398"/>
      <c r="BN171" s="398"/>
      <c r="BO171" s="398"/>
    </row>
    <row r="172" spans="12:67" s="402" customFormat="1">
      <c r="L172" s="405"/>
      <c r="M172" s="396"/>
      <c r="N172" s="397"/>
      <c r="O172" s="397"/>
      <c r="P172" s="397"/>
      <c r="Q172" s="397"/>
      <c r="R172" s="397"/>
      <c r="S172" s="397"/>
      <c r="T172" s="397"/>
      <c r="U172" s="397"/>
      <c r="X172" s="398"/>
      <c r="Y172" s="397"/>
      <c r="Z172" s="397"/>
      <c r="AA172" s="397"/>
      <c r="AB172" s="397"/>
      <c r="AC172" s="397"/>
      <c r="AD172" s="397"/>
      <c r="AE172" s="397"/>
      <c r="AF172" s="397"/>
      <c r="AG172" s="398"/>
      <c r="AH172" s="398"/>
      <c r="AI172" s="398"/>
      <c r="AJ172" s="398"/>
      <c r="AK172" s="398"/>
      <c r="AL172" s="398"/>
      <c r="AM172" s="398"/>
      <c r="AN172" s="398"/>
      <c r="AO172" s="398"/>
      <c r="AP172" s="398"/>
      <c r="AQ172" s="398"/>
      <c r="AR172" s="398"/>
      <c r="AS172" s="398"/>
      <c r="AT172" s="398"/>
      <c r="AU172" s="398"/>
      <c r="AV172" s="398"/>
      <c r="AW172" s="398"/>
      <c r="AX172" s="398"/>
      <c r="AY172" s="398"/>
      <c r="AZ172" s="398"/>
      <c r="BA172" s="398"/>
      <c r="BB172" s="398"/>
      <c r="BC172" s="398"/>
      <c r="BD172" s="398"/>
      <c r="BE172" s="398"/>
      <c r="BF172" s="398"/>
      <c r="BG172" s="398"/>
      <c r="BH172" s="398"/>
      <c r="BI172" s="398"/>
      <c r="BJ172" s="398"/>
      <c r="BK172" s="398"/>
      <c r="BL172" s="398"/>
      <c r="BM172" s="398"/>
      <c r="BN172" s="398"/>
      <c r="BO172" s="398"/>
    </row>
    <row r="173" spans="12:67" s="402" customFormat="1">
      <c r="L173" s="405"/>
      <c r="M173" s="396"/>
      <c r="N173" s="397"/>
      <c r="O173" s="397"/>
      <c r="P173" s="397"/>
      <c r="Q173" s="397"/>
      <c r="R173" s="397"/>
      <c r="S173" s="397"/>
      <c r="T173" s="397"/>
      <c r="U173" s="397"/>
      <c r="X173" s="398"/>
      <c r="Y173" s="397"/>
      <c r="Z173" s="397"/>
      <c r="AA173" s="397"/>
      <c r="AB173" s="397"/>
      <c r="AC173" s="397"/>
      <c r="AD173" s="397"/>
      <c r="AE173" s="397"/>
      <c r="AF173" s="397"/>
      <c r="AG173" s="398"/>
      <c r="AH173" s="398"/>
      <c r="AI173" s="398"/>
      <c r="AJ173" s="398"/>
      <c r="AK173" s="398"/>
      <c r="AL173" s="398"/>
      <c r="AM173" s="398"/>
      <c r="AN173" s="398"/>
      <c r="AO173" s="398"/>
      <c r="AP173" s="398"/>
      <c r="AQ173" s="398"/>
      <c r="AR173" s="398"/>
      <c r="AS173" s="398"/>
      <c r="AT173" s="398"/>
      <c r="AU173" s="398"/>
      <c r="AV173" s="398"/>
      <c r="AW173" s="398"/>
      <c r="AX173" s="398"/>
      <c r="AY173" s="398"/>
      <c r="AZ173" s="398"/>
      <c r="BA173" s="398"/>
      <c r="BB173" s="398"/>
      <c r="BC173" s="398"/>
      <c r="BD173" s="398"/>
      <c r="BE173" s="398"/>
      <c r="BF173" s="398"/>
      <c r="BG173" s="398"/>
      <c r="BH173" s="398"/>
      <c r="BI173" s="398"/>
      <c r="BJ173" s="398"/>
      <c r="BK173" s="398"/>
      <c r="BL173" s="398"/>
      <c r="BM173" s="398"/>
      <c r="BN173" s="398"/>
      <c r="BO173" s="398"/>
    </row>
    <row r="174" spans="12:67" s="402" customFormat="1">
      <c r="L174" s="405"/>
      <c r="M174" s="396"/>
      <c r="N174" s="397"/>
      <c r="O174" s="397"/>
      <c r="P174" s="397"/>
      <c r="Q174" s="397"/>
      <c r="R174" s="397"/>
      <c r="S174" s="397"/>
      <c r="T174" s="397"/>
      <c r="U174" s="397"/>
      <c r="X174" s="398"/>
      <c r="Y174" s="397"/>
      <c r="Z174" s="397"/>
      <c r="AA174" s="397"/>
      <c r="AB174" s="397"/>
      <c r="AC174" s="397"/>
      <c r="AD174" s="397"/>
      <c r="AE174" s="397"/>
      <c r="AF174" s="397"/>
      <c r="AG174" s="398"/>
      <c r="AH174" s="398"/>
      <c r="AI174" s="398"/>
      <c r="AJ174" s="398"/>
      <c r="AK174" s="398"/>
      <c r="AL174" s="398"/>
      <c r="AM174" s="398"/>
      <c r="AN174" s="398"/>
      <c r="AO174" s="398"/>
      <c r="AP174" s="398"/>
      <c r="AQ174" s="398"/>
      <c r="AR174" s="398"/>
      <c r="AS174" s="398"/>
      <c r="AT174" s="398"/>
      <c r="AU174" s="398"/>
      <c r="AV174" s="398"/>
      <c r="AW174" s="398"/>
      <c r="AX174" s="398"/>
      <c r="AY174" s="398"/>
      <c r="AZ174" s="398"/>
      <c r="BA174" s="398"/>
      <c r="BB174" s="398"/>
      <c r="BC174" s="398"/>
      <c r="BD174" s="398"/>
      <c r="BE174" s="398"/>
      <c r="BF174" s="398"/>
      <c r="BG174" s="398"/>
      <c r="BH174" s="398"/>
      <c r="BI174" s="398"/>
      <c r="BJ174" s="398"/>
      <c r="BK174" s="398"/>
      <c r="BL174" s="398"/>
      <c r="BM174" s="398"/>
      <c r="BN174" s="398"/>
      <c r="BO174" s="398"/>
    </row>
    <row r="175" spans="12:67" s="402" customFormat="1">
      <c r="L175" s="405"/>
      <c r="M175" s="396"/>
      <c r="N175" s="397"/>
      <c r="O175" s="397"/>
      <c r="P175" s="397"/>
      <c r="Q175" s="397"/>
      <c r="R175" s="397"/>
      <c r="S175" s="397"/>
      <c r="T175" s="397"/>
      <c r="U175" s="397"/>
      <c r="X175" s="398"/>
      <c r="Y175" s="397"/>
      <c r="Z175" s="397"/>
      <c r="AA175" s="397"/>
      <c r="AB175" s="397"/>
      <c r="AC175" s="397"/>
      <c r="AD175" s="397"/>
      <c r="AE175" s="397"/>
      <c r="AF175" s="397"/>
      <c r="AG175" s="398"/>
      <c r="AH175" s="398"/>
      <c r="AI175" s="398"/>
      <c r="AJ175" s="398"/>
      <c r="AK175" s="398"/>
      <c r="AL175" s="398"/>
      <c r="AM175" s="398"/>
      <c r="AN175" s="398"/>
      <c r="AO175" s="398"/>
      <c r="AP175" s="398"/>
      <c r="AQ175" s="398"/>
      <c r="AR175" s="398"/>
      <c r="AS175" s="398"/>
      <c r="AT175" s="398"/>
      <c r="AU175" s="398"/>
      <c r="AV175" s="398"/>
      <c r="AW175" s="398"/>
      <c r="AX175" s="398"/>
      <c r="AY175" s="398"/>
      <c r="AZ175" s="398"/>
      <c r="BA175" s="398"/>
      <c r="BB175" s="398"/>
      <c r="BC175" s="398"/>
      <c r="BD175" s="398"/>
      <c r="BE175" s="398"/>
      <c r="BF175" s="398"/>
      <c r="BG175" s="398"/>
      <c r="BH175" s="398"/>
      <c r="BI175" s="398"/>
      <c r="BJ175" s="398"/>
      <c r="BK175" s="398"/>
      <c r="BL175" s="398"/>
      <c r="BM175" s="398"/>
      <c r="BN175" s="398"/>
      <c r="BO175" s="398"/>
    </row>
    <row r="176" spans="12:67" s="402" customFormat="1">
      <c r="L176" s="405"/>
      <c r="M176" s="396"/>
      <c r="N176" s="397"/>
      <c r="O176" s="397"/>
      <c r="P176" s="397"/>
      <c r="Q176" s="397"/>
      <c r="R176" s="397"/>
      <c r="S176" s="397"/>
      <c r="T176" s="397"/>
      <c r="U176" s="397"/>
      <c r="X176" s="398"/>
      <c r="Y176" s="397"/>
      <c r="Z176" s="397"/>
      <c r="AA176" s="397"/>
      <c r="AB176" s="397"/>
      <c r="AC176" s="397"/>
      <c r="AD176" s="397"/>
      <c r="AE176" s="397"/>
      <c r="AF176" s="397"/>
      <c r="AG176" s="398"/>
      <c r="AH176" s="398"/>
      <c r="AI176" s="398"/>
      <c r="AJ176" s="398"/>
      <c r="AK176" s="398"/>
      <c r="AL176" s="398"/>
      <c r="AM176" s="398"/>
      <c r="AN176" s="398"/>
      <c r="AO176" s="398"/>
      <c r="AP176" s="398"/>
      <c r="AQ176" s="398"/>
      <c r="AR176" s="398"/>
      <c r="AS176" s="398"/>
      <c r="AT176" s="398"/>
      <c r="AU176" s="398"/>
      <c r="AV176" s="398"/>
      <c r="AW176" s="398"/>
      <c r="AX176" s="398"/>
      <c r="AY176" s="398"/>
      <c r="AZ176" s="398"/>
      <c r="BA176" s="398"/>
      <c r="BB176" s="398"/>
      <c r="BC176" s="398"/>
      <c r="BD176" s="398"/>
      <c r="BE176" s="398"/>
      <c r="BF176" s="398"/>
      <c r="BG176" s="398"/>
      <c r="BH176" s="398"/>
      <c r="BI176" s="398"/>
      <c r="BJ176" s="398"/>
      <c r="BK176" s="398"/>
      <c r="BL176" s="398"/>
      <c r="BM176" s="398"/>
      <c r="BN176" s="398"/>
      <c r="BO176" s="398"/>
    </row>
    <row r="177" spans="12:67" s="402" customFormat="1">
      <c r="L177" s="405"/>
      <c r="M177" s="396"/>
      <c r="N177" s="397"/>
      <c r="O177" s="397"/>
      <c r="P177" s="397"/>
      <c r="Q177" s="397"/>
      <c r="R177" s="397"/>
      <c r="S177" s="397"/>
      <c r="T177" s="397"/>
      <c r="U177" s="397"/>
      <c r="X177" s="398"/>
      <c r="Y177" s="397"/>
      <c r="Z177" s="397"/>
      <c r="AA177" s="397"/>
      <c r="AB177" s="397"/>
      <c r="AC177" s="397"/>
      <c r="AD177" s="397"/>
      <c r="AE177" s="397"/>
      <c r="AF177" s="397"/>
      <c r="AG177" s="398"/>
      <c r="AH177" s="398"/>
      <c r="AI177" s="398"/>
      <c r="AJ177" s="398"/>
      <c r="AK177" s="398"/>
      <c r="AL177" s="398"/>
      <c r="AM177" s="398"/>
      <c r="AN177" s="398"/>
      <c r="AO177" s="398"/>
      <c r="AP177" s="398"/>
      <c r="AQ177" s="398"/>
      <c r="AR177" s="398"/>
      <c r="AS177" s="398"/>
      <c r="AT177" s="398"/>
      <c r="AU177" s="398"/>
      <c r="AV177" s="398"/>
      <c r="AW177" s="398"/>
      <c r="AX177" s="398"/>
      <c r="AY177" s="398"/>
      <c r="AZ177" s="398"/>
      <c r="BA177" s="398"/>
      <c r="BB177" s="398"/>
      <c r="BC177" s="398"/>
      <c r="BD177" s="398"/>
      <c r="BE177" s="398"/>
      <c r="BF177" s="398"/>
      <c r="BG177" s="398"/>
      <c r="BH177" s="398"/>
      <c r="BI177" s="398"/>
      <c r="BJ177" s="398"/>
      <c r="BK177" s="398"/>
      <c r="BL177" s="398"/>
      <c r="BM177" s="398"/>
      <c r="BN177" s="398"/>
      <c r="BO177" s="398"/>
    </row>
    <row r="178" spans="12:67" s="402" customFormat="1">
      <c r="L178" s="405"/>
      <c r="M178" s="396"/>
      <c r="N178" s="397"/>
      <c r="O178" s="397"/>
      <c r="P178" s="397"/>
      <c r="Q178" s="397"/>
      <c r="R178" s="397"/>
      <c r="S178" s="397"/>
      <c r="T178" s="397"/>
      <c r="U178" s="397"/>
      <c r="X178" s="398"/>
      <c r="Y178" s="397"/>
      <c r="Z178" s="397"/>
      <c r="AA178" s="397"/>
      <c r="AB178" s="397"/>
      <c r="AC178" s="397"/>
      <c r="AD178" s="397"/>
      <c r="AE178" s="397"/>
      <c r="AF178" s="397"/>
      <c r="AG178" s="398"/>
      <c r="AH178" s="398"/>
      <c r="AI178" s="398"/>
      <c r="AJ178" s="398"/>
      <c r="AK178" s="398"/>
      <c r="AL178" s="398"/>
      <c r="AM178" s="398"/>
      <c r="AN178" s="398"/>
      <c r="AO178" s="398"/>
      <c r="AP178" s="398"/>
      <c r="AQ178" s="398"/>
      <c r="AR178" s="398"/>
      <c r="AS178" s="398"/>
      <c r="AT178" s="398"/>
      <c r="AU178" s="398"/>
      <c r="AV178" s="398"/>
      <c r="AW178" s="398"/>
      <c r="AX178" s="398"/>
      <c r="AY178" s="398"/>
      <c r="AZ178" s="398"/>
      <c r="BA178" s="398"/>
      <c r="BB178" s="398"/>
      <c r="BC178" s="398"/>
      <c r="BD178" s="398"/>
      <c r="BE178" s="398"/>
      <c r="BF178" s="398"/>
      <c r="BG178" s="398"/>
      <c r="BH178" s="398"/>
      <c r="BI178" s="398"/>
      <c r="BJ178" s="398"/>
      <c r="BK178" s="398"/>
      <c r="BL178" s="398"/>
      <c r="BM178" s="398"/>
      <c r="BN178" s="398"/>
      <c r="BO178" s="398"/>
    </row>
    <row r="179" spans="12:67" s="402" customFormat="1">
      <c r="L179" s="405"/>
      <c r="M179" s="396"/>
      <c r="N179" s="397"/>
      <c r="O179" s="397"/>
      <c r="P179" s="397"/>
      <c r="Q179" s="397"/>
      <c r="R179" s="397"/>
      <c r="S179" s="397"/>
      <c r="T179" s="397"/>
      <c r="U179" s="397"/>
      <c r="X179" s="398"/>
      <c r="Y179" s="397"/>
      <c r="Z179" s="397"/>
      <c r="AA179" s="397"/>
      <c r="AB179" s="397"/>
      <c r="AC179" s="397"/>
      <c r="AD179" s="397"/>
      <c r="AE179" s="397"/>
      <c r="AF179" s="397"/>
      <c r="AG179" s="398"/>
      <c r="AH179" s="398"/>
      <c r="AI179" s="398"/>
      <c r="AJ179" s="398"/>
      <c r="AK179" s="398"/>
      <c r="AL179" s="398"/>
      <c r="AM179" s="398"/>
      <c r="AN179" s="398"/>
      <c r="AO179" s="398"/>
      <c r="AP179" s="398"/>
      <c r="AQ179" s="398"/>
      <c r="AR179" s="398"/>
      <c r="AS179" s="398"/>
      <c r="AT179" s="398"/>
      <c r="AU179" s="398"/>
      <c r="AV179" s="398"/>
      <c r="AW179" s="398"/>
      <c r="AX179" s="398"/>
      <c r="AY179" s="398"/>
      <c r="AZ179" s="398"/>
      <c r="BA179" s="398"/>
      <c r="BB179" s="398"/>
      <c r="BC179" s="398"/>
      <c r="BD179" s="398"/>
      <c r="BE179" s="398"/>
      <c r="BF179" s="398"/>
      <c r="BG179" s="398"/>
      <c r="BH179" s="398"/>
      <c r="BI179" s="398"/>
      <c r="BJ179" s="398"/>
      <c r="BK179" s="398"/>
      <c r="BL179" s="398"/>
      <c r="BM179" s="398"/>
      <c r="BN179" s="398"/>
      <c r="BO179" s="398"/>
    </row>
    <row r="180" spans="12:67" s="402" customFormat="1">
      <c r="L180" s="405"/>
      <c r="M180" s="396"/>
      <c r="N180" s="397"/>
      <c r="O180" s="397"/>
      <c r="P180" s="397"/>
      <c r="Q180" s="397"/>
      <c r="R180" s="397"/>
      <c r="S180" s="397"/>
      <c r="T180" s="397"/>
      <c r="U180" s="397"/>
      <c r="X180" s="398"/>
      <c r="Y180" s="397"/>
      <c r="Z180" s="397"/>
      <c r="AA180" s="397"/>
      <c r="AB180" s="397"/>
      <c r="AC180" s="397"/>
      <c r="AD180" s="397"/>
      <c r="AE180" s="397"/>
      <c r="AF180" s="397"/>
      <c r="AG180" s="398"/>
      <c r="AH180" s="398"/>
      <c r="AI180" s="398"/>
      <c r="AJ180" s="398"/>
      <c r="AK180" s="398"/>
      <c r="AL180" s="398"/>
      <c r="AM180" s="398"/>
      <c r="AN180" s="398"/>
      <c r="AO180" s="398"/>
      <c r="AP180" s="398"/>
      <c r="AQ180" s="398"/>
      <c r="AR180" s="398"/>
      <c r="AS180" s="398"/>
      <c r="AT180" s="398"/>
      <c r="AU180" s="398"/>
      <c r="AV180" s="398"/>
      <c r="AW180" s="398"/>
      <c r="AX180" s="398"/>
      <c r="AY180" s="398"/>
      <c r="AZ180" s="398"/>
      <c r="BA180" s="398"/>
      <c r="BB180" s="398"/>
      <c r="BC180" s="398"/>
      <c r="BD180" s="398"/>
      <c r="BE180" s="398"/>
      <c r="BF180" s="398"/>
      <c r="BG180" s="398"/>
      <c r="BH180" s="398"/>
      <c r="BI180" s="398"/>
      <c r="BJ180" s="398"/>
      <c r="BK180" s="398"/>
      <c r="BL180" s="398"/>
      <c r="BM180" s="398"/>
      <c r="BN180" s="398"/>
      <c r="BO180" s="398"/>
    </row>
    <row r="181" spans="12:67" s="402" customFormat="1">
      <c r="L181" s="405"/>
      <c r="M181" s="396"/>
      <c r="N181" s="397"/>
      <c r="O181" s="397"/>
      <c r="P181" s="397"/>
      <c r="Q181" s="397"/>
      <c r="R181" s="397"/>
      <c r="S181" s="397"/>
      <c r="T181" s="397"/>
      <c r="U181" s="397"/>
      <c r="X181" s="398"/>
      <c r="Y181" s="397"/>
      <c r="Z181" s="397"/>
      <c r="AA181" s="397"/>
      <c r="AB181" s="397"/>
      <c r="AC181" s="397"/>
      <c r="AD181" s="397"/>
      <c r="AE181" s="397"/>
      <c r="AF181" s="397"/>
      <c r="AG181" s="398"/>
      <c r="AH181" s="398"/>
      <c r="AI181" s="398"/>
      <c r="AJ181" s="398"/>
      <c r="AK181" s="398"/>
      <c r="AL181" s="398"/>
      <c r="AM181" s="398"/>
      <c r="AN181" s="398"/>
      <c r="AO181" s="398"/>
      <c r="AP181" s="398"/>
      <c r="AQ181" s="398"/>
      <c r="AR181" s="398"/>
      <c r="AS181" s="398"/>
      <c r="AT181" s="398"/>
      <c r="AU181" s="398"/>
      <c r="AV181" s="398"/>
      <c r="AW181" s="398"/>
      <c r="AX181" s="398"/>
      <c r="AY181" s="398"/>
      <c r="AZ181" s="398"/>
      <c r="BA181" s="398"/>
      <c r="BB181" s="398"/>
      <c r="BC181" s="398"/>
      <c r="BD181" s="398"/>
      <c r="BE181" s="398"/>
      <c r="BF181" s="398"/>
      <c r="BG181" s="398"/>
      <c r="BH181" s="398"/>
      <c r="BI181" s="398"/>
      <c r="BJ181" s="398"/>
      <c r="BK181" s="398"/>
      <c r="BL181" s="398"/>
      <c r="BM181" s="398"/>
      <c r="BN181" s="398"/>
      <c r="BO181" s="398"/>
    </row>
    <row r="182" spans="12:67" s="402" customFormat="1">
      <c r="L182" s="405"/>
      <c r="M182" s="396"/>
      <c r="N182" s="397"/>
      <c r="O182" s="397"/>
      <c r="P182" s="397"/>
      <c r="Q182" s="397"/>
      <c r="R182" s="397"/>
      <c r="S182" s="397"/>
      <c r="T182" s="397"/>
      <c r="U182" s="397"/>
      <c r="X182" s="398"/>
      <c r="Y182" s="397"/>
      <c r="Z182" s="397"/>
      <c r="AA182" s="397"/>
      <c r="AB182" s="397"/>
      <c r="AC182" s="397"/>
      <c r="AD182" s="397"/>
      <c r="AE182" s="397"/>
      <c r="AF182" s="397"/>
      <c r="AG182" s="398"/>
      <c r="AH182" s="398"/>
      <c r="AI182" s="398"/>
      <c r="AJ182" s="398"/>
      <c r="AK182" s="398"/>
      <c r="AL182" s="398"/>
      <c r="AM182" s="398"/>
      <c r="AN182" s="398"/>
      <c r="AO182" s="398"/>
      <c r="AP182" s="398"/>
      <c r="AQ182" s="398"/>
      <c r="AR182" s="398"/>
      <c r="AS182" s="398"/>
      <c r="AT182" s="398"/>
      <c r="AU182" s="398"/>
      <c r="AV182" s="398"/>
      <c r="AW182" s="398"/>
      <c r="AX182" s="398"/>
      <c r="AY182" s="398"/>
      <c r="AZ182" s="398"/>
      <c r="BA182" s="398"/>
      <c r="BB182" s="398"/>
      <c r="BC182" s="398"/>
      <c r="BD182" s="398"/>
      <c r="BE182" s="398"/>
      <c r="BF182" s="398"/>
      <c r="BG182" s="398"/>
      <c r="BH182" s="398"/>
      <c r="BI182" s="398"/>
      <c r="BJ182" s="398"/>
      <c r="BK182" s="398"/>
      <c r="BL182" s="398"/>
      <c r="BM182" s="398"/>
      <c r="BN182" s="398"/>
      <c r="BO182" s="398"/>
    </row>
    <row r="183" spans="12:67" s="402" customFormat="1">
      <c r="L183" s="405"/>
      <c r="M183" s="396"/>
      <c r="N183" s="397"/>
      <c r="O183" s="397"/>
      <c r="P183" s="397"/>
      <c r="Q183" s="397"/>
      <c r="R183" s="397"/>
      <c r="S183" s="397"/>
      <c r="T183" s="397"/>
      <c r="U183" s="397"/>
      <c r="X183" s="398"/>
      <c r="Y183" s="397"/>
      <c r="Z183" s="397"/>
      <c r="AA183" s="397"/>
      <c r="AB183" s="397"/>
      <c r="AC183" s="397"/>
      <c r="AD183" s="397"/>
      <c r="AE183" s="397"/>
      <c r="AF183" s="397"/>
      <c r="AG183" s="398"/>
      <c r="AH183" s="398"/>
      <c r="AI183" s="398"/>
      <c r="AJ183" s="398"/>
      <c r="AK183" s="398"/>
      <c r="AL183" s="398"/>
      <c r="AM183" s="398"/>
      <c r="AN183" s="398"/>
      <c r="AO183" s="398"/>
      <c r="AP183" s="398"/>
      <c r="AQ183" s="398"/>
      <c r="AR183" s="398"/>
      <c r="AS183" s="398"/>
      <c r="AT183" s="398"/>
      <c r="AU183" s="398"/>
      <c r="AV183" s="398"/>
      <c r="AW183" s="398"/>
      <c r="AX183" s="398"/>
      <c r="AY183" s="398"/>
      <c r="AZ183" s="398"/>
      <c r="BA183" s="398"/>
      <c r="BB183" s="398"/>
      <c r="BC183" s="398"/>
      <c r="BD183" s="398"/>
      <c r="BE183" s="398"/>
      <c r="BF183" s="398"/>
      <c r="BG183" s="398"/>
      <c r="BH183" s="398"/>
      <c r="BI183" s="398"/>
      <c r="BJ183" s="398"/>
      <c r="BK183" s="398"/>
      <c r="BL183" s="398"/>
      <c r="BM183" s="398"/>
      <c r="BN183" s="398"/>
      <c r="BO183" s="398"/>
    </row>
    <row r="184" spans="12:67" s="402" customFormat="1">
      <c r="L184" s="405"/>
      <c r="M184" s="396"/>
      <c r="N184" s="397"/>
      <c r="O184" s="397"/>
      <c r="P184" s="397"/>
      <c r="Q184" s="397"/>
      <c r="R184" s="397"/>
      <c r="S184" s="397"/>
      <c r="T184" s="397"/>
      <c r="U184" s="397"/>
      <c r="X184" s="398"/>
      <c r="Y184" s="397"/>
      <c r="Z184" s="397"/>
      <c r="AA184" s="397"/>
      <c r="AB184" s="397"/>
      <c r="AC184" s="397"/>
      <c r="AD184" s="397"/>
      <c r="AE184" s="397"/>
      <c r="AF184" s="397"/>
      <c r="AG184" s="398"/>
      <c r="AH184" s="398"/>
      <c r="AI184" s="398"/>
      <c r="AJ184" s="398"/>
      <c r="AK184" s="398"/>
      <c r="AL184" s="398"/>
      <c r="AM184" s="398"/>
      <c r="AN184" s="398"/>
      <c r="AO184" s="398"/>
      <c r="AP184" s="398"/>
      <c r="AQ184" s="398"/>
      <c r="AR184" s="398"/>
      <c r="AS184" s="398"/>
      <c r="AT184" s="398"/>
      <c r="AU184" s="398"/>
      <c r="AV184" s="398"/>
      <c r="AW184" s="398"/>
      <c r="AX184" s="398"/>
      <c r="AY184" s="398"/>
      <c r="AZ184" s="398"/>
      <c r="BA184" s="398"/>
      <c r="BB184" s="398"/>
      <c r="BC184" s="398"/>
      <c r="BD184" s="398"/>
      <c r="BE184" s="398"/>
      <c r="BF184" s="398"/>
      <c r="BG184" s="398"/>
      <c r="BH184" s="398"/>
      <c r="BI184" s="398"/>
      <c r="BJ184" s="398"/>
      <c r="BK184" s="398"/>
      <c r="BL184" s="398"/>
      <c r="BM184" s="398"/>
      <c r="BN184" s="398"/>
      <c r="BO184" s="398"/>
    </row>
    <row r="185" spans="12:67" s="402" customFormat="1">
      <c r="L185" s="405"/>
      <c r="M185" s="396"/>
      <c r="N185" s="397"/>
      <c r="O185" s="397"/>
      <c r="P185" s="397"/>
      <c r="Q185" s="397"/>
      <c r="R185" s="397"/>
      <c r="S185" s="397"/>
      <c r="T185" s="397"/>
      <c r="U185" s="397"/>
      <c r="X185" s="398"/>
      <c r="Y185" s="397"/>
      <c r="Z185" s="397"/>
      <c r="AA185" s="397"/>
      <c r="AB185" s="397"/>
      <c r="AC185" s="397"/>
      <c r="AD185" s="397"/>
      <c r="AE185" s="397"/>
      <c r="AF185" s="397"/>
      <c r="AG185" s="398"/>
      <c r="AH185" s="398"/>
      <c r="AI185" s="398"/>
      <c r="AJ185" s="398"/>
      <c r="AK185" s="398"/>
      <c r="AL185" s="398"/>
      <c r="AM185" s="398"/>
      <c r="AN185" s="398"/>
      <c r="AO185" s="398"/>
      <c r="AP185" s="398"/>
      <c r="AQ185" s="398"/>
      <c r="AR185" s="398"/>
      <c r="AS185" s="398"/>
      <c r="AT185" s="398"/>
      <c r="AU185" s="398"/>
      <c r="AV185" s="398"/>
      <c r="AW185" s="398"/>
      <c r="AX185" s="398"/>
      <c r="AY185" s="398"/>
      <c r="AZ185" s="398"/>
      <c r="BA185" s="398"/>
      <c r="BB185" s="398"/>
      <c r="BC185" s="398"/>
      <c r="BD185" s="398"/>
      <c r="BE185" s="398"/>
      <c r="BF185" s="398"/>
      <c r="BG185" s="398"/>
      <c r="BH185" s="398"/>
      <c r="BI185" s="398"/>
      <c r="BJ185" s="398"/>
      <c r="BK185" s="398"/>
      <c r="BL185" s="398"/>
      <c r="BM185" s="398"/>
      <c r="BN185" s="398"/>
      <c r="BO185" s="398"/>
    </row>
    <row r="186" spans="12:67" s="402" customFormat="1">
      <c r="L186" s="405"/>
      <c r="M186" s="396"/>
      <c r="N186" s="397"/>
      <c r="O186" s="397"/>
      <c r="P186" s="397"/>
      <c r="Q186" s="397"/>
      <c r="R186" s="397"/>
      <c r="S186" s="397"/>
      <c r="T186" s="397"/>
      <c r="U186" s="397"/>
      <c r="X186" s="398"/>
      <c r="Y186" s="397"/>
      <c r="Z186" s="397"/>
      <c r="AA186" s="397"/>
      <c r="AB186" s="397"/>
      <c r="AC186" s="397"/>
      <c r="AD186" s="397"/>
      <c r="AE186" s="397"/>
      <c r="AF186" s="397"/>
      <c r="AG186" s="398"/>
      <c r="AH186" s="398"/>
      <c r="AI186" s="398"/>
      <c r="AJ186" s="398"/>
      <c r="AK186" s="398"/>
      <c r="AL186" s="398"/>
      <c r="AM186" s="398"/>
      <c r="AN186" s="398"/>
      <c r="AO186" s="398"/>
      <c r="AP186" s="398"/>
      <c r="AQ186" s="398"/>
      <c r="AR186" s="398"/>
      <c r="AS186" s="398"/>
      <c r="AT186" s="398"/>
      <c r="AU186" s="398"/>
      <c r="AV186" s="398"/>
      <c r="AW186" s="398"/>
      <c r="AX186" s="398"/>
      <c r="AY186" s="398"/>
      <c r="AZ186" s="398"/>
      <c r="BA186" s="398"/>
      <c r="BB186" s="398"/>
      <c r="BC186" s="398"/>
      <c r="BD186" s="398"/>
      <c r="BE186" s="398"/>
      <c r="BF186" s="398"/>
      <c r="BG186" s="398"/>
      <c r="BH186" s="398"/>
      <c r="BI186" s="398"/>
      <c r="BJ186" s="398"/>
      <c r="BK186" s="398"/>
      <c r="BL186" s="398"/>
      <c r="BM186" s="398"/>
      <c r="BN186" s="398"/>
      <c r="BO186" s="398"/>
    </row>
    <row r="187" spans="12:67" s="402" customFormat="1">
      <c r="L187" s="405"/>
      <c r="M187" s="396"/>
      <c r="N187" s="397"/>
      <c r="O187" s="397"/>
      <c r="P187" s="397"/>
      <c r="Q187" s="397"/>
      <c r="R187" s="397"/>
      <c r="S187" s="397"/>
      <c r="T187" s="397"/>
      <c r="U187" s="397"/>
      <c r="X187" s="398"/>
      <c r="Y187" s="397"/>
      <c r="Z187" s="397"/>
      <c r="AA187" s="397"/>
      <c r="AB187" s="397"/>
      <c r="AC187" s="397"/>
      <c r="AD187" s="397"/>
      <c r="AE187" s="397"/>
      <c r="AF187" s="397"/>
      <c r="AG187" s="398"/>
      <c r="AH187" s="398"/>
      <c r="AI187" s="398"/>
      <c r="AJ187" s="398"/>
      <c r="AK187" s="398"/>
      <c r="AL187" s="398"/>
      <c r="AM187" s="398"/>
      <c r="AN187" s="398"/>
      <c r="AO187" s="398"/>
      <c r="AP187" s="398"/>
      <c r="AQ187" s="398"/>
      <c r="AR187" s="398"/>
      <c r="AS187" s="398"/>
      <c r="AT187" s="398"/>
      <c r="AU187" s="398"/>
      <c r="AV187" s="398"/>
      <c r="AW187" s="398"/>
      <c r="AX187" s="398"/>
      <c r="AY187" s="398"/>
      <c r="AZ187" s="398"/>
      <c r="BA187" s="398"/>
      <c r="BB187" s="398"/>
      <c r="BC187" s="398"/>
      <c r="BD187" s="398"/>
      <c r="BE187" s="398"/>
      <c r="BF187" s="398"/>
      <c r="BG187" s="398"/>
      <c r="BH187" s="398"/>
      <c r="BI187" s="398"/>
      <c r="BJ187" s="398"/>
      <c r="BK187" s="398"/>
      <c r="BL187" s="398"/>
      <c r="BM187" s="398"/>
      <c r="BN187" s="398"/>
      <c r="BO187" s="398"/>
    </row>
    <row r="188" spans="12:67" s="402" customFormat="1">
      <c r="L188" s="405"/>
      <c r="M188" s="396"/>
      <c r="N188" s="397"/>
      <c r="O188" s="397"/>
      <c r="P188" s="397"/>
      <c r="Q188" s="397"/>
      <c r="R188" s="397"/>
      <c r="S188" s="397"/>
      <c r="T188" s="397"/>
      <c r="U188" s="397"/>
      <c r="X188" s="398"/>
      <c r="Y188" s="397"/>
      <c r="Z188" s="397"/>
      <c r="AA188" s="397"/>
      <c r="AB188" s="397"/>
      <c r="AC188" s="397"/>
      <c r="AD188" s="397"/>
      <c r="AE188" s="397"/>
      <c r="AF188" s="397"/>
      <c r="AG188" s="398"/>
      <c r="AH188" s="398"/>
      <c r="AI188" s="398"/>
      <c r="AJ188" s="398"/>
      <c r="AK188" s="398"/>
      <c r="AL188" s="398"/>
      <c r="AM188" s="398"/>
      <c r="AN188" s="398"/>
      <c r="AO188" s="398"/>
      <c r="AP188" s="398"/>
      <c r="AQ188" s="398"/>
      <c r="AR188" s="398"/>
      <c r="AS188" s="398"/>
      <c r="AT188" s="398"/>
      <c r="AU188" s="398"/>
      <c r="AV188" s="398"/>
      <c r="AW188" s="398"/>
      <c r="AX188" s="398"/>
      <c r="AY188" s="398"/>
      <c r="AZ188" s="398"/>
      <c r="BA188" s="398"/>
      <c r="BB188" s="398"/>
      <c r="BC188" s="398"/>
      <c r="BD188" s="398"/>
      <c r="BE188" s="398"/>
      <c r="BF188" s="398"/>
      <c r="BG188" s="398"/>
      <c r="BH188" s="398"/>
      <c r="BI188" s="398"/>
      <c r="BJ188" s="398"/>
      <c r="BK188" s="398"/>
      <c r="BL188" s="398"/>
      <c r="BM188" s="398"/>
      <c r="BN188" s="398"/>
      <c r="BO188" s="398"/>
    </row>
    <row r="189" spans="12:67" s="402" customFormat="1">
      <c r="L189" s="405"/>
      <c r="M189" s="396"/>
      <c r="N189" s="397"/>
      <c r="O189" s="397"/>
      <c r="P189" s="397"/>
      <c r="Q189" s="397"/>
      <c r="R189" s="397"/>
      <c r="S189" s="397"/>
      <c r="T189" s="397"/>
      <c r="U189" s="397"/>
      <c r="X189" s="398"/>
      <c r="Y189" s="397"/>
      <c r="Z189" s="397"/>
      <c r="AA189" s="397"/>
      <c r="AB189" s="397"/>
      <c r="AC189" s="397"/>
      <c r="AD189" s="397"/>
      <c r="AE189" s="397"/>
      <c r="AF189" s="397"/>
      <c r="AG189" s="398"/>
      <c r="AH189" s="398"/>
      <c r="AI189" s="398"/>
      <c r="AJ189" s="398"/>
      <c r="AK189" s="398"/>
      <c r="AL189" s="398"/>
      <c r="AM189" s="398"/>
      <c r="AN189" s="398"/>
      <c r="AO189" s="398"/>
      <c r="AP189" s="398"/>
      <c r="AQ189" s="398"/>
      <c r="AR189" s="398"/>
      <c r="AS189" s="398"/>
      <c r="AT189" s="398"/>
      <c r="AU189" s="398"/>
      <c r="AV189" s="398"/>
      <c r="AW189" s="398"/>
      <c r="AX189" s="398"/>
      <c r="AY189" s="398"/>
      <c r="AZ189" s="398"/>
      <c r="BA189" s="398"/>
      <c r="BB189" s="398"/>
      <c r="BC189" s="398"/>
      <c r="BD189" s="398"/>
      <c r="BE189" s="398"/>
      <c r="BF189" s="398"/>
      <c r="BG189" s="398"/>
      <c r="BH189" s="398"/>
      <c r="BI189" s="398"/>
      <c r="BJ189" s="398"/>
      <c r="BK189" s="398"/>
      <c r="BL189" s="398"/>
      <c r="BM189" s="398"/>
      <c r="BN189" s="398"/>
      <c r="BO189" s="398"/>
    </row>
    <row r="190" spans="12:67" s="402" customFormat="1">
      <c r="L190" s="405"/>
      <c r="M190" s="396"/>
      <c r="N190" s="397"/>
      <c r="O190" s="397"/>
      <c r="P190" s="397"/>
      <c r="Q190" s="397"/>
      <c r="R190" s="397"/>
      <c r="S190" s="397"/>
      <c r="T190" s="397"/>
      <c r="U190" s="397"/>
      <c r="X190" s="398"/>
      <c r="Y190" s="397"/>
      <c r="Z190" s="397"/>
      <c r="AA190" s="397"/>
      <c r="AB190" s="397"/>
      <c r="AC190" s="397"/>
      <c r="AD190" s="397"/>
      <c r="AE190" s="397"/>
      <c r="AF190" s="397"/>
      <c r="AG190" s="398"/>
      <c r="AH190" s="398"/>
      <c r="AI190" s="398"/>
      <c r="AJ190" s="398"/>
      <c r="AK190" s="398"/>
      <c r="AL190" s="398"/>
      <c r="AM190" s="398"/>
      <c r="AN190" s="398"/>
      <c r="AO190" s="398"/>
      <c r="AP190" s="398"/>
      <c r="AQ190" s="398"/>
      <c r="AR190" s="398"/>
      <c r="AS190" s="398"/>
      <c r="AT190" s="398"/>
      <c r="AU190" s="398"/>
      <c r="AV190" s="398"/>
      <c r="AW190" s="398"/>
      <c r="AX190" s="398"/>
      <c r="AY190" s="398"/>
      <c r="AZ190" s="398"/>
      <c r="BA190" s="398"/>
      <c r="BB190" s="398"/>
      <c r="BC190" s="398"/>
      <c r="BD190" s="398"/>
      <c r="BE190" s="398"/>
      <c r="BF190" s="398"/>
      <c r="BG190" s="398"/>
      <c r="BH190" s="398"/>
      <c r="BI190" s="398"/>
      <c r="BJ190" s="398"/>
      <c r="BK190" s="398"/>
      <c r="BL190" s="398"/>
      <c r="BM190" s="398"/>
      <c r="BN190" s="398"/>
      <c r="BO190" s="398"/>
    </row>
    <row r="191" spans="12:67" s="402" customFormat="1">
      <c r="L191" s="405"/>
      <c r="M191" s="396"/>
      <c r="N191" s="397"/>
      <c r="O191" s="397"/>
      <c r="P191" s="397"/>
      <c r="Q191" s="397"/>
      <c r="R191" s="397"/>
      <c r="S191" s="397"/>
      <c r="T191" s="397"/>
      <c r="U191" s="397"/>
      <c r="X191" s="398"/>
      <c r="Y191" s="397"/>
      <c r="Z191" s="397"/>
      <c r="AA191" s="397"/>
      <c r="AB191" s="397"/>
      <c r="AC191" s="397"/>
      <c r="AD191" s="397"/>
      <c r="AE191" s="397"/>
      <c r="AF191" s="397"/>
      <c r="AG191" s="398"/>
      <c r="AH191" s="398"/>
      <c r="AI191" s="398"/>
      <c r="AJ191" s="398"/>
      <c r="AK191" s="398"/>
      <c r="AL191" s="398"/>
      <c r="AM191" s="398"/>
      <c r="AN191" s="398"/>
      <c r="AO191" s="398"/>
      <c r="AP191" s="398"/>
      <c r="AQ191" s="398"/>
      <c r="AR191" s="398"/>
      <c r="AS191" s="398"/>
      <c r="AT191" s="398"/>
      <c r="AU191" s="398"/>
      <c r="AV191" s="398"/>
      <c r="AW191" s="398"/>
      <c r="AX191" s="398"/>
      <c r="AY191" s="398"/>
      <c r="AZ191" s="398"/>
      <c r="BA191" s="398"/>
      <c r="BB191" s="398"/>
      <c r="BC191" s="398"/>
      <c r="BD191" s="398"/>
      <c r="BE191" s="398"/>
      <c r="BF191" s="398"/>
      <c r="BG191" s="398"/>
      <c r="BH191" s="398"/>
      <c r="BI191" s="398"/>
      <c r="BJ191" s="398"/>
      <c r="BK191" s="398"/>
      <c r="BL191" s="398"/>
      <c r="BM191" s="398"/>
      <c r="BN191" s="398"/>
      <c r="BO191" s="398"/>
    </row>
    <row r="192" spans="12:67" s="402" customFormat="1">
      <c r="L192" s="405"/>
      <c r="M192" s="396"/>
      <c r="N192" s="397"/>
      <c r="O192" s="397"/>
      <c r="P192" s="397"/>
      <c r="Q192" s="397"/>
      <c r="R192" s="397"/>
      <c r="S192" s="397"/>
      <c r="T192" s="397"/>
      <c r="U192" s="397"/>
      <c r="X192" s="398"/>
      <c r="Y192" s="397"/>
      <c r="Z192" s="397"/>
      <c r="AA192" s="397"/>
      <c r="AB192" s="397"/>
      <c r="AC192" s="397"/>
      <c r="AD192" s="397"/>
      <c r="AE192" s="397"/>
      <c r="AF192" s="397"/>
      <c r="AG192" s="398"/>
      <c r="AH192" s="398"/>
      <c r="AI192" s="398"/>
      <c r="AJ192" s="398"/>
      <c r="AK192" s="398"/>
      <c r="AL192" s="398"/>
      <c r="AM192" s="398"/>
      <c r="AN192" s="398"/>
      <c r="AO192" s="398"/>
      <c r="AP192" s="398"/>
      <c r="AQ192" s="398"/>
      <c r="AR192" s="398"/>
      <c r="AS192" s="398"/>
      <c r="AT192" s="398"/>
      <c r="AU192" s="398"/>
      <c r="AV192" s="398"/>
      <c r="AW192" s="398"/>
      <c r="AX192" s="398"/>
      <c r="AY192" s="398"/>
      <c r="AZ192" s="398"/>
      <c r="BA192" s="398"/>
      <c r="BB192" s="398"/>
      <c r="BC192" s="398"/>
      <c r="BD192" s="398"/>
      <c r="BE192" s="398"/>
      <c r="BF192" s="398"/>
      <c r="BG192" s="398"/>
      <c r="BH192" s="398"/>
      <c r="BI192" s="398"/>
      <c r="BJ192" s="398"/>
      <c r="BK192" s="398"/>
      <c r="BL192" s="398"/>
      <c r="BM192" s="398"/>
      <c r="BN192" s="398"/>
      <c r="BO192" s="398"/>
    </row>
    <row r="193" spans="12:67" s="402" customFormat="1">
      <c r="L193" s="405"/>
      <c r="M193" s="396"/>
      <c r="N193" s="397"/>
      <c r="O193" s="397"/>
      <c r="P193" s="397"/>
      <c r="Q193" s="397"/>
      <c r="R193" s="397"/>
      <c r="S193" s="397"/>
      <c r="T193" s="397"/>
      <c r="U193" s="397"/>
      <c r="X193" s="398"/>
      <c r="Y193" s="397"/>
      <c r="Z193" s="397"/>
      <c r="AA193" s="397"/>
      <c r="AB193" s="397"/>
      <c r="AC193" s="397"/>
      <c r="AD193" s="397"/>
      <c r="AE193" s="397"/>
      <c r="AF193" s="397"/>
      <c r="AG193" s="398"/>
      <c r="AH193" s="398"/>
      <c r="AI193" s="398"/>
      <c r="AJ193" s="398"/>
      <c r="AK193" s="398"/>
      <c r="AL193" s="398"/>
      <c r="AM193" s="398"/>
      <c r="AN193" s="398"/>
      <c r="AO193" s="398"/>
      <c r="AP193" s="398"/>
      <c r="AQ193" s="398"/>
      <c r="AR193" s="398"/>
      <c r="AS193" s="398"/>
      <c r="AT193" s="398"/>
      <c r="AU193" s="398"/>
      <c r="AV193" s="398"/>
      <c r="AW193" s="398"/>
      <c r="AX193" s="398"/>
      <c r="AY193" s="398"/>
      <c r="AZ193" s="398"/>
      <c r="BA193" s="398"/>
      <c r="BB193" s="398"/>
      <c r="BC193" s="398"/>
      <c r="BD193" s="398"/>
      <c r="BE193" s="398"/>
      <c r="BF193" s="398"/>
      <c r="BG193" s="398"/>
      <c r="BH193" s="398"/>
      <c r="BI193" s="398"/>
      <c r="BJ193" s="398"/>
      <c r="BK193" s="398"/>
      <c r="BL193" s="398"/>
      <c r="BM193" s="398"/>
      <c r="BN193" s="398"/>
      <c r="BO193" s="398"/>
    </row>
    <row r="194" spans="12:67" s="402" customFormat="1">
      <c r="L194" s="405"/>
      <c r="M194" s="396"/>
      <c r="N194" s="397"/>
      <c r="O194" s="397"/>
      <c r="P194" s="397"/>
      <c r="Q194" s="397"/>
      <c r="R194" s="397"/>
      <c r="S194" s="397"/>
      <c r="T194" s="397"/>
      <c r="U194" s="397"/>
      <c r="X194" s="398"/>
      <c r="Y194" s="397"/>
      <c r="Z194" s="397"/>
      <c r="AA194" s="397"/>
      <c r="AB194" s="397"/>
      <c r="AC194" s="397"/>
      <c r="AD194" s="397"/>
      <c r="AE194" s="397"/>
      <c r="AF194" s="397"/>
      <c r="AG194" s="398"/>
      <c r="AH194" s="398"/>
      <c r="AI194" s="398"/>
      <c r="AJ194" s="398"/>
      <c r="AK194" s="398"/>
      <c r="AL194" s="398"/>
      <c r="AM194" s="398"/>
      <c r="AN194" s="398"/>
      <c r="AO194" s="398"/>
      <c r="AP194" s="398"/>
      <c r="AQ194" s="398"/>
      <c r="AR194" s="398"/>
      <c r="AS194" s="398"/>
      <c r="AT194" s="398"/>
      <c r="AU194" s="398"/>
      <c r="AV194" s="398"/>
      <c r="AW194" s="398"/>
      <c r="AX194" s="398"/>
      <c r="AY194" s="398"/>
      <c r="AZ194" s="398"/>
      <c r="BA194" s="398"/>
      <c r="BB194" s="398"/>
      <c r="BC194" s="398"/>
      <c r="BD194" s="398"/>
      <c r="BE194" s="398"/>
      <c r="BF194" s="398"/>
      <c r="BG194" s="398"/>
      <c r="BH194" s="398"/>
      <c r="BI194" s="398"/>
      <c r="BJ194" s="398"/>
      <c r="BK194" s="398"/>
      <c r="BL194" s="398"/>
      <c r="BM194" s="398"/>
      <c r="BN194" s="398"/>
      <c r="BO194" s="398"/>
    </row>
    <row r="195" spans="12:67" s="402" customFormat="1">
      <c r="L195" s="405"/>
      <c r="M195" s="396"/>
      <c r="N195" s="397"/>
      <c r="O195" s="397"/>
      <c r="P195" s="397"/>
      <c r="Q195" s="397"/>
      <c r="R195" s="397"/>
      <c r="S195" s="397"/>
      <c r="T195" s="397"/>
      <c r="U195" s="397"/>
      <c r="X195" s="398"/>
      <c r="Y195" s="397"/>
      <c r="Z195" s="397"/>
      <c r="AA195" s="397"/>
      <c r="AB195" s="397"/>
      <c r="AC195" s="397"/>
      <c r="AD195" s="397"/>
      <c r="AE195" s="397"/>
      <c r="AF195" s="397"/>
      <c r="AG195" s="398"/>
      <c r="AH195" s="398"/>
      <c r="AI195" s="398"/>
      <c r="AJ195" s="398"/>
      <c r="AK195" s="398"/>
      <c r="AL195" s="398"/>
      <c r="AM195" s="398"/>
      <c r="AN195" s="398"/>
      <c r="AO195" s="398"/>
      <c r="AP195" s="398"/>
      <c r="AQ195" s="398"/>
      <c r="AR195" s="398"/>
      <c r="AS195" s="398"/>
      <c r="AT195" s="398"/>
      <c r="AU195" s="398"/>
      <c r="AV195" s="398"/>
      <c r="AW195" s="398"/>
      <c r="AX195" s="398"/>
      <c r="AY195" s="398"/>
      <c r="AZ195" s="398"/>
      <c r="BA195" s="398"/>
      <c r="BB195" s="398"/>
      <c r="BC195" s="398"/>
      <c r="BD195" s="398"/>
      <c r="BE195" s="398"/>
      <c r="BF195" s="398"/>
      <c r="BG195" s="398"/>
      <c r="BH195" s="398"/>
      <c r="BI195" s="398"/>
      <c r="BJ195" s="398"/>
      <c r="BK195" s="398"/>
      <c r="BL195" s="398"/>
      <c r="BM195" s="398"/>
      <c r="BN195" s="398"/>
      <c r="BO195" s="398"/>
    </row>
    <row r="196" spans="12:67" s="402" customFormat="1">
      <c r="L196" s="405"/>
      <c r="M196" s="396"/>
      <c r="N196" s="397"/>
      <c r="O196" s="397"/>
      <c r="P196" s="397"/>
      <c r="Q196" s="397"/>
      <c r="R196" s="397"/>
      <c r="S196" s="397"/>
      <c r="T196" s="397"/>
      <c r="U196" s="397"/>
      <c r="X196" s="398"/>
      <c r="Y196" s="397"/>
      <c r="Z196" s="397"/>
      <c r="AA196" s="397"/>
      <c r="AB196" s="397"/>
      <c r="AC196" s="397"/>
      <c r="AD196" s="397"/>
      <c r="AE196" s="397"/>
      <c r="AF196" s="397"/>
      <c r="AG196" s="398"/>
      <c r="AH196" s="398"/>
      <c r="AI196" s="398"/>
      <c r="AJ196" s="398"/>
      <c r="AK196" s="398"/>
      <c r="AL196" s="398"/>
      <c r="AM196" s="398"/>
      <c r="AN196" s="398"/>
      <c r="AO196" s="398"/>
      <c r="AP196" s="398"/>
      <c r="AQ196" s="398"/>
      <c r="AR196" s="398"/>
      <c r="AS196" s="398"/>
      <c r="AT196" s="398"/>
      <c r="AU196" s="398"/>
      <c r="AV196" s="398"/>
      <c r="AW196" s="398"/>
      <c r="AX196" s="398"/>
      <c r="AY196" s="398"/>
      <c r="AZ196" s="398"/>
      <c r="BA196" s="398"/>
      <c r="BB196" s="398"/>
      <c r="BC196" s="398"/>
      <c r="BD196" s="398"/>
      <c r="BE196" s="398"/>
      <c r="BF196" s="398"/>
      <c r="BG196" s="398"/>
      <c r="BH196" s="398"/>
      <c r="BI196" s="398"/>
      <c r="BJ196" s="398"/>
      <c r="BK196" s="398"/>
      <c r="BL196" s="398"/>
      <c r="BM196" s="398"/>
      <c r="BN196" s="398"/>
      <c r="BO196" s="398"/>
    </row>
    <row r="197" spans="12:67" s="402" customFormat="1">
      <c r="L197" s="405"/>
      <c r="M197" s="396"/>
      <c r="N197" s="397"/>
      <c r="O197" s="397"/>
      <c r="P197" s="397"/>
      <c r="Q197" s="397"/>
      <c r="R197" s="397"/>
      <c r="S197" s="397"/>
      <c r="T197" s="397"/>
      <c r="U197" s="397"/>
      <c r="X197" s="398"/>
      <c r="Y197" s="397"/>
      <c r="Z197" s="397"/>
      <c r="AA197" s="397"/>
      <c r="AB197" s="397"/>
      <c r="AC197" s="397"/>
      <c r="AD197" s="397"/>
      <c r="AE197" s="397"/>
      <c r="AF197" s="397"/>
      <c r="AG197" s="398"/>
      <c r="AH197" s="398"/>
      <c r="AI197" s="398"/>
      <c r="AJ197" s="398"/>
      <c r="AK197" s="398"/>
      <c r="AL197" s="398"/>
      <c r="AM197" s="398"/>
      <c r="AN197" s="398"/>
      <c r="AO197" s="398"/>
      <c r="AP197" s="398"/>
      <c r="AQ197" s="398"/>
      <c r="AR197" s="398"/>
      <c r="AS197" s="398"/>
      <c r="AT197" s="398"/>
      <c r="AU197" s="398"/>
      <c r="AV197" s="398"/>
      <c r="AW197" s="398"/>
      <c r="AX197" s="398"/>
      <c r="AY197" s="398"/>
      <c r="AZ197" s="398"/>
      <c r="BA197" s="398"/>
      <c r="BB197" s="398"/>
      <c r="BC197" s="398"/>
      <c r="BD197" s="398"/>
      <c r="BE197" s="398"/>
      <c r="BF197" s="398"/>
      <c r="BG197" s="398"/>
      <c r="BH197" s="398"/>
      <c r="BI197" s="398"/>
      <c r="BJ197" s="398"/>
      <c r="BK197" s="398"/>
      <c r="BL197" s="398"/>
      <c r="BM197" s="398"/>
      <c r="BN197" s="398"/>
      <c r="BO197" s="398"/>
    </row>
    <row r="198" spans="12:67" s="402" customFormat="1">
      <c r="L198" s="405"/>
      <c r="M198" s="396"/>
      <c r="N198" s="397"/>
      <c r="O198" s="397"/>
      <c r="P198" s="397"/>
      <c r="Q198" s="397"/>
      <c r="R198" s="397"/>
      <c r="S198" s="397"/>
      <c r="T198" s="397"/>
      <c r="U198" s="397"/>
      <c r="X198" s="398"/>
      <c r="Y198" s="397"/>
      <c r="Z198" s="397"/>
      <c r="AA198" s="397"/>
      <c r="AB198" s="397"/>
      <c r="AC198" s="397"/>
      <c r="AD198" s="397"/>
      <c r="AE198" s="397"/>
      <c r="AF198" s="397"/>
      <c r="AG198" s="398"/>
      <c r="AH198" s="398"/>
      <c r="AI198" s="398"/>
      <c r="AJ198" s="398"/>
      <c r="AK198" s="398"/>
      <c r="AL198" s="398"/>
      <c r="AM198" s="398"/>
      <c r="AN198" s="398"/>
      <c r="AO198" s="398"/>
      <c r="AP198" s="398"/>
      <c r="AQ198" s="398"/>
      <c r="AR198" s="398"/>
      <c r="AS198" s="398"/>
      <c r="AT198" s="398"/>
      <c r="AU198" s="398"/>
      <c r="AV198" s="398"/>
      <c r="AW198" s="398"/>
      <c r="AX198" s="398"/>
      <c r="AY198" s="398"/>
      <c r="AZ198" s="398"/>
      <c r="BA198" s="398"/>
      <c r="BB198" s="398"/>
      <c r="BC198" s="398"/>
      <c r="BD198" s="398"/>
      <c r="BE198" s="398"/>
      <c r="BF198" s="398"/>
      <c r="BG198" s="398"/>
      <c r="BH198" s="398"/>
      <c r="BI198" s="398"/>
      <c r="BJ198" s="398"/>
      <c r="BK198" s="398"/>
      <c r="BL198" s="398"/>
      <c r="BM198" s="398"/>
      <c r="BN198" s="398"/>
      <c r="BO198" s="398"/>
    </row>
    <row r="199" spans="12:67" s="402" customFormat="1">
      <c r="L199" s="405"/>
      <c r="M199" s="396"/>
      <c r="N199" s="397"/>
      <c r="O199" s="397"/>
      <c r="P199" s="397"/>
      <c r="Q199" s="397"/>
      <c r="R199" s="397"/>
      <c r="S199" s="397"/>
      <c r="T199" s="397"/>
      <c r="U199" s="397"/>
      <c r="X199" s="398"/>
      <c r="Y199" s="397"/>
      <c r="Z199" s="397"/>
      <c r="AA199" s="397"/>
      <c r="AB199" s="397"/>
      <c r="AC199" s="397"/>
      <c r="AD199" s="397"/>
      <c r="AE199" s="397"/>
      <c r="AF199" s="397"/>
      <c r="AG199" s="398"/>
      <c r="AH199" s="398"/>
      <c r="AI199" s="398"/>
      <c r="AJ199" s="398"/>
      <c r="AK199" s="398"/>
      <c r="AL199" s="398"/>
      <c r="AM199" s="398"/>
      <c r="AN199" s="398"/>
      <c r="AO199" s="398"/>
      <c r="AP199" s="398"/>
      <c r="AQ199" s="398"/>
      <c r="AR199" s="398"/>
      <c r="AS199" s="398"/>
      <c r="AT199" s="398"/>
      <c r="AU199" s="398"/>
      <c r="AV199" s="398"/>
      <c r="AW199" s="398"/>
      <c r="AX199" s="398"/>
      <c r="AY199" s="398"/>
      <c r="AZ199" s="398"/>
      <c r="BA199" s="398"/>
      <c r="BB199" s="398"/>
      <c r="BC199" s="398"/>
      <c r="BD199" s="398"/>
      <c r="BE199" s="398"/>
      <c r="BF199" s="398"/>
      <c r="BG199" s="398"/>
      <c r="BH199" s="398"/>
      <c r="BI199" s="398"/>
      <c r="BJ199" s="398"/>
      <c r="BK199" s="398"/>
      <c r="BL199" s="398"/>
      <c r="BM199" s="398"/>
      <c r="BN199" s="398"/>
      <c r="BO199" s="398"/>
    </row>
    <row r="200" spans="12:67" s="402" customFormat="1">
      <c r="L200" s="405"/>
      <c r="M200" s="396"/>
      <c r="N200" s="397"/>
      <c r="O200" s="397"/>
      <c r="P200" s="397"/>
      <c r="Q200" s="397"/>
      <c r="R200" s="397"/>
      <c r="S200" s="397"/>
      <c r="T200" s="397"/>
      <c r="U200" s="397"/>
      <c r="X200" s="398"/>
      <c r="Y200" s="397"/>
      <c r="Z200" s="397"/>
      <c r="AA200" s="397"/>
      <c r="AB200" s="397"/>
      <c r="AC200" s="397"/>
      <c r="AD200" s="397"/>
      <c r="AE200" s="397"/>
      <c r="AF200" s="397"/>
      <c r="AG200" s="398"/>
      <c r="AH200" s="398"/>
      <c r="AI200" s="398"/>
      <c r="AJ200" s="398"/>
      <c r="AK200" s="398"/>
      <c r="AL200" s="398"/>
      <c r="AM200" s="398"/>
      <c r="AN200" s="398"/>
      <c r="AO200" s="398"/>
      <c r="AP200" s="398"/>
      <c r="AQ200" s="398"/>
      <c r="AR200" s="398"/>
      <c r="AS200" s="398"/>
      <c r="AT200" s="398"/>
      <c r="AU200" s="398"/>
      <c r="AV200" s="398"/>
      <c r="AW200" s="398"/>
      <c r="AX200" s="398"/>
      <c r="AY200" s="398"/>
      <c r="AZ200" s="398"/>
      <c r="BA200" s="398"/>
      <c r="BB200" s="398"/>
      <c r="BC200" s="398"/>
      <c r="BD200" s="398"/>
      <c r="BE200" s="398"/>
      <c r="BF200" s="398"/>
      <c r="BG200" s="398"/>
      <c r="BH200" s="398"/>
      <c r="BI200" s="398"/>
      <c r="BJ200" s="398"/>
      <c r="BK200" s="398"/>
      <c r="BL200" s="398"/>
      <c r="BM200" s="398"/>
      <c r="BN200" s="398"/>
      <c r="BO200" s="398"/>
    </row>
    <row r="201" spans="12:67" s="402" customFormat="1">
      <c r="L201" s="405"/>
      <c r="M201" s="396"/>
      <c r="N201" s="397"/>
      <c r="O201" s="397"/>
      <c r="P201" s="397"/>
      <c r="Q201" s="397"/>
      <c r="R201" s="397"/>
      <c r="S201" s="397"/>
      <c r="T201" s="397"/>
      <c r="U201" s="397"/>
      <c r="X201" s="398"/>
      <c r="Y201" s="397"/>
      <c r="Z201" s="397"/>
      <c r="AA201" s="397"/>
      <c r="AB201" s="397"/>
      <c r="AC201" s="397"/>
      <c r="AD201" s="397"/>
      <c r="AE201" s="397"/>
      <c r="AF201" s="397"/>
      <c r="AG201" s="398"/>
      <c r="AH201" s="398"/>
      <c r="AI201" s="398"/>
      <c r="AJ201" s="398"/>
      <c r="AK201" s="398"/>
      <c r="AL201" s="398"/>
      <c r="AM201" s="398"/>
      <c r="AN201" s="398"/>
      <c r="AO201" s="398"/>
      <c r="AP201" s="398"/>
      <c r="AQ201" s="398"/>
      <c r="AR201" s="398"/>
      <c r="AS201" s="398"/>
      <c r="AT201" s="398"/>
      <c r="AU201" s="398"/>
      <c r="AV201" s="398"/>
      <c r="AW201" s="398"/>
      <c r="AX201" s="398"/>
      <c r="AY201" s="398"/>
      <c r="AZ201" s="398"/>
      <c r="BA201" s="398"/>
      <c r="BB201" s="398"/>
      <c r="BC201" s="398"/>
      <c r="BD201" s="398"/>
      <c r="BE201" s="398"/>
      <c r="BF201" s="398"/>
      <c r="BG201" s="398"/>
      <c r="BH201" s="398"/>
      <c r="BI201" s="398"/>
      <c r="BJ201" s="398"/>
      <c r="BK201" s="398"/>
      <c r="BL201" s="398"/>
      <c r="BM201" s="398"/>
      <c r="BN201" s="398"/>
      <c r="BO201" s="398"/>
    </row>
    <row r="202" spans="12:67" s="402" customFormat="1">
      <c r="L202" s="405"/>
      <c r="M202" s="396"/>
      <c r="N202" s="397"/>
      <c r="O202" s="397"/>
      <c r="P202" s="397"/>
      <c r="Q202" s="397"/>
      <c r="R202" s="397"/>
      <c r="S202" s="397"/>
      <c r="T202" s="397"/>
      <c r="U202" s="397"/>
      <c r="X202" s="398"/>
      <c r="Y202" s="397"/>
      <c r="Z202" s="397"/>
      <c r="AA202" s="397"/>
      <c r="AB202" s="397"/>
      <c r="AC202" s="397"/>
      <c r="AD202" s="397"/>
      <c r="AE202" s="397"/>
      <c r="AF202" s="397"/>
      <c r="AG202" s="398"/>
      <c r="AH202" s="398"/>
      <c r="AI202" s="398"/>
      <c r="AJ202" s="398"/>
      <c r="AK202" s="398"/>
      <c r="AL202" s="398"/>
      <c r="AM202" s="398"/>
      <c r="AN202" s="398"/>
      <c r="AO202" s="398"/>
      <c r="AP202" s="398"/>
      <c r="AQ202" s="398"/>
      <c r="AR202" s="398"/>
      <c r="AS202" s="398"/>
      <c r="AT202" s="398"/>
      <c r="AU202" s="398"/>
      <c r="AV202" s="398"/>
      <c r="AW202" s="398"/>
      <c r="AX202" s="398"/>
      <c r="AY202" s="398"/>
      <c r="AZ202" s="398"/>
      <c r="BA202" s="398"/>
      <c r="BB202" s="398"/>
      <c r="BC202" s="398"/>
      <c r="BD202" s="398"/>
      <c r="BE202" s="398"/>
      <c r="BF202" s="398"/>
      <c r="BG202" s="398"/>
      <c r="BH202" s="398"/>
      <c r="BI202" s="398"/>
      <c r="BJ202" s="398"/>
      <c r="BK202" s="398"/>
      <c r="BL202" s="398"/>
      <c r="BM202" s="398"/>
      <c r="BN202" s="398"/>
      <c r="BO202" s="398"/>
    </row>
    <row r="203" spans="12:67" s="402" customFormat="1">
      <c r="L203" s="405"/>
      <c r="M203" s="396"/>
      <c r="N203" s="397"/>
      <c r="O203" s="397"/>
      <c r="P203" s="397"/>
      <c r="Q203" s="397"/>
      <c r="R203" s="397"/>
      <c r="S203" s="397"/>
      <c r="T203" s="397"/>
      <c r="U203" s="397"/>
      <c r="X203" s="398"/>
      <c r="Y203" s="397"/>
      <c r="Z203" s="397"/>
      <c r="AA203" s="397"/>
      <c r="AB203" s="397"/>
      <c r="AC203" s="397"/>
      <c r="AD203" s="397"/>
      <c r="AE203" s="397"/>
      <c r="AF203" s="397"/>
      <c r="AG203" s="398"/>
      <c r="AH203" s="398"/>
      <c r="AI203" s="398"/>
      <c r="AJ203" s="398"/>
      <c r="AK203" s="398"/>
      <c r="AL203" s="398"/>
      <c r="AM203" s="398"/>
      <c r="AN203" s="398"/>
      <c r="AO203" s="398"/>
      <c r="AP203" s="398"/>
      <c r="AQ203" s="398"/>
      <c r="AR203" s="398"/>
      <c r="AS203" s="398"/>
      <c r="AT203" s="398"/>
      <c r="AU203" s="398"/>
      <c r="AV203" s="398"/>
      <c r="AW203" s="398"/>
      <c r="AX203" s="398"/>
      <c r="AY203" s="398"/>
      <c r="AZ203" s="398"/>
      <c r="BA203" s="398"/>
      <c r="BB203" s="398"/>
      <c r="BC203" s="398"/>
      <c r="BD203" s="398"/>
      <c r="BE203" s="398"/>
      <c r="BF203" s="398"/>
      <c r="BG203" s="398"/>
      <c r="BH203" s="398"/>
      <c r="BI203" s="398"/>
      <c r="BJ203" s="398"/>
      <c r="BK203" s="398"/>
      <c r="BL203" s="398"/>
      <c r="BM203" s="398"/>
      <c r="BN203" s="398"/>
      <c r="BO203" s="398"/>
    </row>
    <row r="204" spans="12:67" s="402" customFormat="1">
      <c r="L204" s="405"/>
      <c r="M204" s="396"/>
      <c r="N204" s="397"/>
      <c r="O204" s="397"/>
      <c r="P204" s="397"/>
      <c r="Q204" s="397"/>
      <c r="R204" s="397"/>
      <c r="S204" s="397"/>
      <c r="T204" s="397"/>
      <c r="U204" s="397"/>
      <c r="X204" s="398"/>
      <c r="Y204" s="397"/>
      <c r="Z204" s="397"/>
      <c r="AA204" s="397"/>
      <c r="AB204" s="397"/>
      <c r="AC204" s="397"/>
      <c r="AD204" s="397"/>
      <c r="AE204" s="397"/>
      <c r="AF204" s="397"/>
      <c r="AG204" s="398"/>
      <c r="AH204" s="398"/>
      <c r="AI204" s="398"/>
      <c r="AJ204" s="398"/>
      <c r="AK204" s="398"/>
      <c r="AL204" s="398"/>
      <c r="AM204" s="398"/>
      <c r="AN204" s="398"/>
      <c r="AO204" s="398"/>
      <c r="AP204" s="398"/>
      <c r="AQ204" s="398"/>
      <c r="AR204" s="398"/>
      <c r="AS204" s="398"/>
      <c r="AT204" s="398"/>
      <c r="AU204" s="398"/>
      <c r="AV204" s="398"/>
      <c r="AW204" s="398"/>
      <c r="AX204" s="398"/>
      <c r="AY204" s="398"/>
      <c r="AZ204" s="398"/>
      <c r="BA204" s="398"/>
      <c r="BB204" s="398"/>
      <c r="BC204" s="398"/>
      <c r="BD204" s="398"/>
      <c r="BE204" s="398"/>
      <c r="BF204" s="398"/>
      <c r="BG204" s="398"/>
      <c r="BH204" s="398"/>
      <c r="BI204" s="398"/>
      <c r="BJ204" s="398"/>
      <c r="BK204" s="398"/>
      <c r="BL204" s="398"/>
      <c r="BM204" s="398"/>
      <c r="BN204" s="398"/>
      <c r="BO204" s="398"/>
    </row>
    <row r="205" spans="12:67" s="402" customFormat="1">
      <c r="L205" s="405"/>
      <c r="M205" s="396"/>
      <c r="N205" s="397"/>
      <c r="O205" s="397"/>
      <c r="P205" s="397"/>
      <c r="Q205" s="397"/>
      <c r="R205" s="397"/>
      <c r="S205" s="397"/>
      <c r="T205" s="397"/>
      <c r="U205" s="397"/>
      <c r="X205" s="398"/>
      <c r="Y205" s="397"/>
      <c r="Z205" s="397"/>
      <c r="AA205" s="397"/>
      <c r="AB205" s="397"/>
      <c r="AC205" s="397"/>
      <c r="AD205" s="397"/>
      <c r="AE205" s="397"/>
      <c r="AF205" s="397"/>
      <c r="AG205" s="398"/>
      <c r="AH205" s="398"/>
      <c r="AI205" s="398"/>
      <c r="AJ205" s="398"/>
      <c r="AK205" s="398"/>
      <c r="AL205" s="398"/>
      <c r="AM205" s="398"/>
      <c r="AN205" s="398"/>
      <c r="AO205" s="398"/>
      <c r="AP205" s="398"/>
      <c r="AQ205" s="398"/>
      <c r="AR205" s="398"/>
      <c r="AS205" s="398"/>
      <c r="AT205" s="398"/>
      <c r="AU205" s="398"/>
      <c r="AV205" s="398"/>
      <c r="AW205" s="398"/>
      <c r="AX205" s="398"/>
      <c r="AY205" s="398"/>
      <c r="AZ205" s="398"/>
      <c r="BA205" s="398"/>
      <c r="BB205" s="398"/>
      <c r="BC205" s="398"/>
      <c r="BD205" s="398"/>
      <c r="BE205" s="398"/>
      <c r="BF205" s="398"/>
      <c r="BG205" s="398"/>
      <c r="BH205" s="398"/>
      <c r="BI205" s="398"/>
      <c r="BJ205" s="398"/>
      <c r="BK205" s="398"/>
      <c r="BL205" s="398"/>
      <c r="BM205" s="398"/>
      <c r="BN205" s="398"/>
      <c r="BO205" s="398"/>
    </row>
    <row r="206" spans="12:67" s="402" customFormat="1">
      <c r="L206" s="405"/>
      <c r="M206" s="396"/>
      <c r="N206" s="397"/>
      <c r="O206" s="397"/>
      <c r="P206" s="397"/>
      <c r="Q206" s="397"/>
      <c r="R206" s="397"/>
      <c r="S206" s="397"/>
      <c r="T206" s="397"/>
      <c r="U206" s="397"/>
      <c r="X206" s="398"/>
      <c r="Y206" s="397"/>
      <c r="Z206" s="397"/>
      <c r="AA206" s="397"/>
      <c r="AB206" s="397"/>
      <c r="AC206" s="397"/>
      <c r="AD206" s="397"/>
      <c r="AE206" s="397"/>
      <c r="AF206" s="397"/>
      <c r="AG206" s="398"/>
      <c r="AH206" s="398"/>
      <c r="AI206" s="398"/>
      <c r="AJ206" s="398"/>
      <c r="AK206" s="398"/>
      <c r="AL206" s="398"/>
      <c r="AM206" s="398"/>
      <c r="AN206" s="398"/>
      <c r="AO206" s="398"/>
      <c r="AP206" s="398"/>
      <c r="AQ206" s="398"/>
      <c r="AR206" s="398"/>
      <c r="AS206" s="398"/>
      <c r="AT206" s="398"/>
      <c r="AU206" s="398"/>
      <c r="AV206" s="398"/>
      <c r="AW206" s="398"/>
      <c r="AX206" s="398"/>
      <c r="AY206" s="398"/>
      <c r="AZ206" s="398"/>
      <c r="BA206" s="398"/>
      <c r="BB206" s="398"/>
      <c r="BC206" s="398"/>
      <c r="BD206" s="398"/>
      <c r="BE206" s="398"/>
      <c r="BF206" s="398"/>
      <c r="BG206" s="398"/>
      <c r="BH206" s="398"/>
      <c r="BI206" s="398"/>
      <c r="BJ206" s="398"/>
      <c r="BK206" s="398"/>
      <c r="BL206" s="398"/>
      <c r="BM206" s="398"/>
      <c r="BN206" s="398"/>
      <c r="BO206" s="398"/>
    </row>
    <row r="207" spans="12:67" s="402" customFormat="1">
      <c r="L207" s="405"/>
      <c r="M207" s="396"/>
      <c r="N207" s="397"/>
      <c r="O207" s="397"/>
      <c r="P207" s="397"/>
      <c r="Q207" s="397"/>
      <c r="R207" s="397"/>
      <c r="S207" s="397"/>
      <c r="T207" s="397"/>
      <c r="U207" s="397"/>
      <c r="X207" s="398"/>
      <c r="Y207" s="397"/>
      <c r="Z207" s="397"/>
      <c r="AA207" s="397"/>
      <c r="AB207" s="397"/>
      <c r="AC207" s="397"/>
      <c r="AD207" s="397"/>
      <c r="AE207" s="397"/>
      <c r="AF207" s="397"/>
      <c r="AG207" s="398"/>
      <c r="AH207" s="398"/>
      <c r="AI207" s="398"/>
      <c r="AJ207" s="398"/>
      <c r="AK207" s="398"/>
      <c r="AL207" s="398"/>
      <c r="AM207" s="398"/>
      <c r="AN207" s="398"/>
      <c r="AO207" s="398"/>
      <c r="AP207" s="398"/>
      <c r="AQ207" s="398"/>
      <c r="AR207" s="398"/>
      <c r="AS207" s="398"/>
      <c r="AT207" s="398"/>
      <c r="AU207" s="398"/>
      <c r="AV207" s="398"/>
      <c r="AW207" s="398"/>
      <c r="AX207" s="398"/>
      <c r="AY207" s="398"/>
      <c r="AZ207" s="398"/>
      <c r="BA207" s="398"/>
      <c r="BB207" s="398"/>
      <c r="BC207" s="398"/>
      <c r="BD207" s="398"/>
      <c r="BE207" s="398"/>
      <c r="BF207" s="398"/>
      <c r="BG207" s="398"/>
      <c r="BH207" s="398"/>
      <c r="BI207" s="398"/>
      <c r="BJ207" s="398"/>
      <c r="BK207" s="398"/>
      <c r="BL207" s="398"/>
      <c r="BM207" s="398"/>
      <c r="BN207" s="398"/>
      <c r="BO207" s="398"/>
    </row>
    <row r="208" spans="12:67" s="402" customFormat="1">
      <c r="L208" s="405"/>
      <c r="M208" s="396"/>
      <c r="N208" s="397"/>
      <c r="O208" s="397"/>
      <c r="P208" s="397"/>
      <c r="Q208" s="397"/>
      <c r="R208" s="397"/>
      <c r="S208" s="397"/>
      <c r="T208" s="397"/>
      <c r="U208" s="397"/>
      <c r="X208" s="398"/>
      <c r="Y208" s="397"/>
      <c r="Z208" s="397"/>
      <c r="AA208" s="397"/>
      <c r="AB208" s="397"/>
      <c r="AC208" s="397"/>
      <c r="AD208" s="397"/>
      <c r="AE208" s="397"/>
      <c r="AF208" s="397"/>
      <c r="AG208" s="398"/>
      <c r="AH208" s="398"/>
      <c r="AI208" s="398"/>
      <c r="AJ208" s="398"/>
      <c r="AK208" s="398"/>
      <c r="AL208" s="398"/>
      <c r="AM208" s="398"/>
      <c r="AN208" s="398"/>
      <c r="AO208" s="398"/>
      <c r="AP208" s="398"/>
      <c r="AQ208" s="398"/>
      <c r="AR208" s="398"/>
      <c r="AS208" s="398"/>
      <c r="AT208" s="398"/>
      <c r="AU208" s="398"/>
      <c r="AV208" s="398"/>
      <c r="AW208" s="398"/>
      <c r="AX208" s="398"/>
      <c r="AY208" s="398"/>
      <c r="AZ208" s="398"/>
      <c r="BA208" s="398"/>
      <c r="BB208" s="398"/>
      <c r="BC208" s="398"/>
      <c r="BD208" s="398"/>
      <c r="BE208" s="398"/>
      <c r="BF208" s="398"/>
      <c r="BG208" s="398"/>
      <c r="BH208" s="398"/>
      <c r="BI208" s="398"/>
      <c r="BJ208" s="398"/>
      <c r="BK208" s="398"/>
      <c r="BL208" s="398"/>
      <c r="BM208" s="398"/>
      <c r="BN208" s="398"/>
      <c r="BO208" s="398"/>
    </row>
    <row r="209" spans="12:67" s="402" customFormat="1">
      <c r="L209" s="405"/>
      <c r="M209" s="396"/>
      <c r="N209" s="397"/>
      <c r="O209" s="397"/>
      <c r="P209" s="397"/>
      <c r="Q209" s="397"/>
      <c r="R209" s="397"/>
      <c r="S209" s="397"/>
      <c r="T209" s="397"/>
      <c r="U209" s="397"/>
      <c r="X209" s="398"/>
      <c r="Y209" s="397"/>
      <c r="Z209" s="397"/>
      <c r="AA209" s="397"/>
      <c r="AB209" s="397"/>
      <c r="AC209" s="397"/>
      <c r="AD209" s="397"/>
      <c r="AE209" s="397"/>
      <c r="AF209" s="397"/>
      <c r="AG209" s="398"/>
      <c r="AH209" s="398"/>
      <c r="AI209" s="398"/>
      <c r="AJ209" s="398"/>
      <c r="AK209" s="398"/>
      <c r="AL209" s="398"/>
      <c r="AM209" s="398"/>
      <c r="AN209" s="398"/>
      <c r="AO209" s="398"/>
      <c r="AP209" s="398"/>
      <c r="AQ209" s="398"/>
      <c r="AR209" s="398"/>
      <c r="AS209" s="398"/>
      <c r="AT209" s="398"/>
      <c r="AU209" s="398"/>
      <c r="AV209" s="398"/>
      <c r="AW209" s="398"/>
      <c r="AX209" s="398"/>
      <c r="AY209" s="398"/>
      <c r="AZ209" s="398"/>
      <c r="BA209" s="398"/>
      <c r="BB209" s="398"/>
      <c r="BC209" s="398"/>
      <c r="BD209" s="398"/>
      <c r="BE209" s="398"/>
      <c r="BF209" s="398"/>
      <c r="BG209" s="398"/>
      <c r="BH209" s="398"/>
      <c r="BI209" s="398"/>
      <c r="BJ209" s="398"/>
      <c r="BK209" s="398"/>
      <c r="BL209" s="398"/>
      <c r="BM209" s="398"/>
      <c r="BN209" s="398"/>
      <c r="BO209" s="398"/>
    </row>
    <row r="210" spans="12:67" s="402" customFormat="1">
      <c r="L210" s="405"/>
      <c r="M210" s="396"/>
      <c r="N210" s="397"/>
      <c r="O210" s="397"/>
      <c r="P210" s="397"/>
      <c r="Q210" s="397"/>
      <c r="R210" s="397"/>
      <c r="S210" s="397"/>
      <c r="T210" s="397"/>
      <c r="U210" s="397"/>
      <c r="X210" s="398"/>
      <c r="Y210" s="397"/>
      <c r="Z210" s="397"/>
      <c r="AA210" s="397"/>
      <c r="AB210" s="397"/>
      <c r="AC210" s="397"/>
      <c r="AD210" s="397"/>
      <c r="AE210" s="397"/>
      <c r="AF210" s="397"/>
      <c r="AG210" s="398"/>
      <c r="AH210" s="398"/>
      <c r="AI210" s="398"/>
      <c r="AJ210" s="398"/>
      <c r="AK210" s="398"/>
      <c r="AL210" s="398"/>
      <c r="AM210" s="398"/>
      <c r="AN210" s="398"/>
      <c r="AO210" s="398"/>
      <c r="AP210" s="398"/>
      <c r="AQ210" s="398"/>
      <c r="AR210" s="398"/>
      <c r="AS210" s="398"/>
      <c r="AT210" s="398"/>
      <c r="AU210" s="398"/>
      <c r="AV210" s="398"/>
      <c r="AW210" s="398"/>
      <c r="AX210" s="398"/>
      <c r="AY210" s="398"/>
      <c r="AZ210" s="398"/>
      <c r="BA210" s="398"/>
      <c r="BB210" s="398"/>
      <c r="BC210" s="398"/>
      <c r="BD210" s="398"/>
      <c r="BE210" s="398"/>
      <c r="BF210" s="398"/>
      <c r="BG210" s="398"/>
      <c r="BH210" s="398"/>
      <c r="BI210" s="398"/>
      <c r="BJ210" s="398"/>
      <c r="BK210" s="398"/>
      <c r="BL210" s="398"/>
      <c r="BM210" s="398"/>
      <c r="BN210" s="398"/>
      <c r="BO210" s="398"/>
    </row>
    <row r="211" spans="12:67" s="402" customFormat="1">
      <c r="L211" s="405"/>
      <c r="M211" s="396"/>
      <c r="N211" s="397"/>
      <c r="O211" s="397"/>
      <c r="P211" s="397"/>
      <c r="Q211" s="397"/>
      <c r="R211" s="397"/>
      <c r="S211" s="397"/>
      <c r="T211" s="397"/>
      <c r="U211" s="397"/>
      <c r="X211" s="398"/>
      <c r="Y211" s="397"/>
      <c r="Z211" s="397"/>
      <c r="AA211" s="397"/>
      <c r="AB211" s="397"/>
      <c r="AC211" s="397"/>
      <c r="AD211" s="397"/>
      <c r="AE211" s="397"/>
      <c r="AF211" s="397"/>
      <c r="AG211" s="398"/>
      <c r="AH211" s="398"/>
      <c r="AI211" s="398"/>
      <c r="AJ211" s="398"/>
      <c r="AK211" s="398"/>
      <c r="AL211" s="398"/>
      <c r="AM211" s="398"/>
      <c r="AN211" s="398"/>
      <c r="AO211" s="398"/>
      <c r="AP211" s="398"/>
      <c r="AQ211" s="398"/>
      <c r="AR211" s="398"/>
      <c r="AS211" s="398"/>
      <c r="AT211" s="398"/>
      <c r="AU211" s="398"/>
      <c r="AV211" s="398"/>
      <c r="AW211" s="398"/>
      <c r="AX211" s="398"/>
      <c r="AY211" s="398"/>
      <c r="AZ211" s="398"/>
      <c r="BA211" s="398"/>
      <c r="BB211" s="398"/>
      <c r="BC211" s="398"/>
      <c r="BD211" s="398"/>
      <c r="BE211" s="398"/>
      <c r="BF211" s="398"/>
      <c r="BG211" s="398"/>
      <c r="BH211" s="398"/>
      <c r="BI211" s="398"/>
      <c r="BJ211" s="398"/>
      <c r="BK211" s="398"/>
      <c r="BL211" s="398"/>
      <c r="BM211" s="398"/>
      <c r="BN211" s="398"/>
      <c r="BO211" s="398"/>
    </row>
    <row r="212" spans="12:67" s="402" customFormat="1">
      <c r="L212" s="405"/>
      <c r="M212" s="396"/>
      <c r="N212" s="397"/>
      <c r="O212" s="397"/>
      <c r="P212" s="397"/>
      <c r="Q212" s="397"/>
      <c r="R212" s="397"/>
      <c r="S212" s="397"/>
      <c r="T212" s="397"/>
      <c r="U212" s="397"/>
      <c r="X212" s="398"/>
      <c r="Y212" s="397"/>
      <c r="Z212" s="397"/>
      <c r="AA212" s="397"/>
      <c r="AB212" s="397"/>
      <c r="AC212" s="397"/>
      <c r="AD212" s="397"/>
      <c r="AE212" s="397"/>
      <c r="AF212" s="397"/>
      <c r="AG212" s="398"/>
      <c r="AH212" s="398"/>
      <c r="AI212" s="398"/>
      <c r="AJ212" s="398"/>
      <c r="AK212" s="398"/>
      <c r="AL212" s="398"/>
      <c r="AM212" s="398"/>
      <c r="AN212" s="398"/>
      <c r="AO212" s="398"/>
      <c r="AP212" s="398"/>
      <c r="AQ212" s="398"/>
      <c r="AR212" s="398"/>
      <c r="AS212" s="398"/>
      <c r="AT212" s="398"/>
      <c r="AU212" s="398"/>
      <c r="AV212" s="398"/>
      <c r="AW212" s="398"/>
      <c r="AX212" s="398"/>
      <c r="AY212" s="398"/>
      <c r="AZ212" s="398"/>
      <c r="BA212" s="398"/>
      <c r="BB212" s="398"/>
      <c r="BC212" s="398"/>
      <c r="BD212" s="398"/>
      <c r="BE212" s="398"/>
      <c r="BF212" s="398"/>
      <c r="BG212" s="398"/>
      <c r="BH212" s="398"/>
      <c r="BI212" s="398"/>
      <c r="BJ212" s="398"/>
      <c r="BK212" s="398"/>
      <c r="BL212" s="398"/>
      <c r="BM212" s="398"/>
      <c r="BN212" s="398"/>
      <c r="BO212" s="398"/>
    </row>
    <row r="213" spans="12:67" s="402" customFormat="1">
      <c r="L213" s="405"/>
      <c r="M213" s="396"/>
      <c r="N213" s="397"/>
      <c r="O213" s="397"/>
      <c r="P213" s="397"/>
      <c r="Q213" s="397"/>
      <c r="R213" s="397"/>
      <c r="S213" s="397"/>
      <c r="T213" s="397"/>
      <c r="U213" s="397"/>
      <c r="X213" s="398"/>
      <c r="Y213" s="397"/>
      <c r="Z213" s="397"/>
      <c r="AA213" s="397"/>
      <c r="AB213" s="397"/>
      <c r="AC213" s="397"/>
      <c r="AD213" s="397"/>
      <c r="AE213" s="397"/>
      <c r="AF213" s="397"/>
      <c r="AG213" s="398"/>
      <c r="AH213" s="398"/>
      <c r="AI213" s="398"/>
      <c r="AJ213" s="398"/>
      <c r="AK213" s="398"/>
      <c r="AL213" s="398"/>
      <c r="AM213" s="398"/>
      <c r="AN213" s="398"/>
      <c r="AO213" s="398"/>
      <c r="AP213" s="398"/>
      <c r="AQ213" s="398"/>
      <c r="AR213" s="398"/>
      <c r="AS213" s="398"/>
      <c r="AT213" s="398"/>
      <c r="AU213" s="398"/>
      <c r="AV213" s="398"/>
      <c r="AW213" s="398"/>
      <c r="AX213" s="398"/>
      <c r="AY213" s="398"/>
      <c r="AZ213" s="398"/>
      <c r="BA213" s="398"/>
      <c r="BB213" s="398"/>
      <c r="BC213" s="398"/>
      <c r="BD213" s="398"/>
      <c r="BE213" s="398"/>
      <c r="BF213" s="398"/>
      <c r="BG213" s="398"/>
      <c r="BH213" s="398"/>
      <c r="BI213" s="398"/>
      <c r="BJ213" s="398"/>
      <c r="BK213" s="398"/>
      <c r="BL213" s="398"/>
      <c r="BM213" s="398"/>
      <c r="BN213" s="398"/>
      <c r="BO213" s="398"/>
    </row>
    <row r="214" spans="12:67" s="402" customFormat="1">
      <c r="L214" s="405"/>
      <c r="M214" s="396"/>
      <c r="N214" s="397"/>
      <c r="O214" s="397"/>
      <c r="P214" s="397"/>
      <c r="Q214" s="397"/>
      <c r="R214" s="397"/>
      <c r="S214" s="397"/>
      <c r="T214" s="397"/>
      <c r="U214" s="397"/>
      <c r="X214" s="398"/>
      <c r="Y214" s="397"/>
      <c r="Z214" s="397"/>
      <c r="AA214" s="397"/>
      <c r="AB214" s="397"/>
      <c r="AC214" s="397"/>
      <c r="AD214" s="397"/>
      <c r="AE214" s="397"/>
      <c r="AF214" s="397"/>
      <c r="AG214" s="398"/>
      <c r="AH214" s="398"/>
      <c r="AI214" s="398"/>
      <c r="AJ214" s="398"/>
      <c r="AK214" s="398"/>
      <c r="AL214" s="398"/>
      <c r="AM214" s="398"/>
      <c r="AN214" s="398"/>
      <c r="AO214" s="398"/>
      <c r="AP214" s="398"/>
      <c r="AQ214" s="398"/>
      <c r="AR214" s="398"/>
      <c r="AS214" s="398"/>
      <c r="AT214" s="398"/>
      <c r="AU214" s="398"/>
      <c r="AV214" s="398"/>
      <c r="AW214" s="398"/>
      <c r="AX214" s="398"/>
      <c r="AY214" s="398"/>
      <c r="AZ214" s="398"/>
      <c r="BA214" s="398"/>
      <c r="BB214" s="398"/>
      <c r="BC214" s="398"/>
      <c r="BD214" s="398"/>
      <c r="BE214" s="398"/>
      <c r="BF214" s="398"/>
      <c r="BG214" s="398"/>
      <c r="BH214" s="398"/>
      <c r="BI214" s="398"/>
      <c r="BJ214" s="398"/>
      <c r="BK214" s="398"/>
      <c r="BL214" s="398"/>
      <c r="BM214" s="398"/>
      <c r="BN214" s="398"/>
      <c r="BO214" s="398"/>
    </row>
    <row r="215" spans="12:67" s="402" customFormat="1">
      <c r="L215" s="405"/>
      <c r="M215" s="396"/>
      <c r="N215" s="397"/>
      <c r="O215" s="397"/>
      <c r="P215" s="397"/>
      <c r="Q215" s="397"/>
      <c r="R215" s="397"/>
      <c r="S215" s="397"/>
      <c r="T215" s="397"/>
      <c r="U215" s="397"/>
      <c r="X215" s="398"/>
      <c r="Y215" s="397"/>
      <c r="Z215" s="397"/>
      <c r="AA215" s="397"/>
      <c r="AB215" s="397"/>
      <c r="AC215" s="397"/>
      <c r="AD215" s="397"/>
      <c r="AE215" s="397"/>
      <c r="AF215" s="397"/>
      <c r="AG215" s="398"/>
      <c r="AH215" s="398"/>
      <c r="AI215" s="398"/>
      <c r="AJ215" s="398"/>
      <c r="AK215" s="398"/>
      <c r="AL215" s="398"/>
      <c r="AM215" s="398"/>
      <c r="AN215" s="398"/>
      <c r="AO215" s="398"/>
      <c r="AP215" s="398"/>
      <c r="AQ215" s="398"/>
      <c r="AR215" s="398"/>
      <c r="AS215" s="398"/>
      <c r="AT215" s="398"/>
      <c r="AU215" s="398"/>
      <c r="AV215" s="398"/>
      <c r="AW215" s="398"/>
      <c r="AX215" s="398"/>
      <c r="AY215" s="398"/>
      <c r="AZ215" s="398"/>
      <c r="BA215" s="398"/>
      <c r="BB215" s="398"/>
      <c r="BC215" s="398"/>
      <c r="BD215" s="398"/>
      <c r="BE215" s="398"/>
      <c r="BF215" s="398"/>
      <c r="BG215" s="398"/>
      <c r="BH215" s="398"/>
      <c r="BI215" s="398"/>
      <c r="BJ215" s="398"/>
      <c r="BK215" s="398"/>
      <c r="BL215" s="398"/>
      <c r="BM215" s="398"/>
      <c r="BN215" s="398"/>
      <c r="BO215" s="398"/>
    </row>
    <row r="216" spans="12:67" s="402" customFormat="1">
      <c r="L216" s="405"/>
      <c r="M216" s="396"/>
      <c r="N216" s="397"/>
      <c r="O216" s="397"/>
      <c r="P216" s="397"/>
      <c r="Q216" s="397"/>
      <c r="R216" s="397"/>
      <c r="S216" s="397"/>
      <c r="T216" s="397"/>
      <c r="U216" s="397"/>
      <c r="X216" s="398"/>
      <c r="Y216" s="397"/>
      <c r="Z216" s="397"/>
      <c r="AA216" s="397"/>
      <c r="AB216" s="397"/>
      <c r="AC216" s="397"/>
      <c r="AD216" s="397"/>
      <c r="AE216" s="397"/>
      <c r="AF216" s="397"/>
      <c r="AG216" s="398"/>
      <c r="AH216" s="398"/>
      <c r="AI216" s="398"/>
      <c r="AJ216" s="398"/>
      <c r="AK216" s="398"/>
      <c r="AL216" s="398"/>
      <c r="AM216" s="398"/>
      <c r="AN216" s="398"/>
      <c r="AO216" s="398"/>
      <c r="AP216" s="398"/>
      <c r="AQ216" s="398"/>
      <c r="AR216" s="398"/>
      <c r="AS216" s="398"/>
      <c r="AT216" s="398"/>
      <c r="AU216" s="398"/>
      <c r="AV216" s="398"/>
      <c r="AW216" s="398"/>
      <c r="AX216" s="398"/>
      <c r="AY216" s="398"/>
      <c r="AZ216" s="398"/>
      <c r="BA216" s="398"/>
      <c r="BB216" s="398"/>
      <c r="BC216" s="398"/>
      <c r="BD216" s="398"/>
      <c r="BE216" s="398"/>
      <c r="BF216" s="398"/>
      <c r="BG216" s="398"/>
      <c r="BH216" s="398"/>
      <c r="BI216" s="398"/>
      <c r="BJ216" s="398"/>
      <c r="BK216" s="398"/>
      <c r="BL216" s="398"/>
      <c r="BM216" s="398"/>
      <c r="BN216" s="398"/>
      <c r="BO216" s="398"/>
    </row>
    <row r="217" spans="12:67" s="402" customFormat="1">
      <c r="L217" s="405"/>
      <c r="M217" s="396"/>
      <c r="N217" s="397"/>
      <c r="O217" s="397"/>
      <c r="P217" s="397"/>
      <c r="Q217" s="397"/>
      <c r="R217" s="397"/>
      <c r="S217" s="397"/>
      <c r="T217" s="397"/>
      <c r="U217" s="397"/>
      <c r="X217" s="398"/>
      <c r="Y217" s="397"/>
      <c r="Z217" s="397"/>
      <c r="AA217" s="397"/>
      <c r="AB217" s="397"/>
      <c r="AC217" s="397"/>
      <c r="AD217" s="397"/>
      <c r="AE217" s="397"/>
      <c r="AF217" s="397"/>
      <c r="AG217" s="398"/>
      <c r="AH217" s="398"/>
      <c r="AI217" s="398"/>
      <c r="AJ217" s="398"/>
      <c r="AK217" s="398"/>
      <c r="AL217" s="398"/>
      <c r="AM217" s="398"/>
      <c r="AN217" s="398"/>
      <c r="AO217" s="398"/>
      <c r="AP217" s="398"/>
      <c r="AQ217" s="398"/>
      <c r="AR217" s="398"/>
      <c r="AS217" s="398"/>
      <c r="AT217" s="398"/>
      <c r="AU217" s="398"/>
      <c r="AV217" s="398"/>
      <c r="AW217" s="398"/>
      <c r="AX217" s="398"/>
      <c r="AY217" s="398"/>
      <c r="AZ217" s="398"/>
      <c r="BA217" s="398"/>
      <c r="BB217" s="398"/>
      <c r="BC217" s="398"/>
      <c r="BD217" s="398"/>
      <c r="BE217" s="398"/>
      <c r="BF217" s="398"/>
      <c r="BG217" s="398"/>
      <c r="BH217" s="398"/>
      <c r="BI217" s="398"/>
      <c r="BJ217" s="398"/>
      <c r="BK217" s="398"/>
      <c r="BL217" s="398"/>
      <c r="BM217" s="398"/>
      <c r="BN217" s="398"/>
      <c r="BO217" s="398"/>
    </row>
    <row r="218" spans="12:67" s="402" customFormat="1">
      <c r="L218" s="405"/>
      <c r="M218" s="396"/>
      <c r="N218" s="397"/>
      <c r="O218" s="397"/>
      <c r="P218" s="397"/>
      <c r="Q218" s="397"/>
      <c r="R218" s="397"/>
      <c r="S218" s="397"/>
      <c r="T218" s="397"/>
      <c r="U218" s="397"/>
      <c r="X218" s="398"/>
      <c r="Y218" s="397"/>
      <c r="Z218" s="397"/>
      <c r="AA218" s="397"/>
      <c r="AB218" s="397"/>
      <c r="AC218" s="397"/>
      <c r="AD218" s="397"/>
      <c r="AE218" s="397"/>
      <c r="AF218" s="397"/>
      <c r="AG218" s="398"/>
      <c r="AH218" s="398"/>
      <c r="AI218" s="398"/>
      <c r="AJ218" s="398"/>
      <c r="AK218" s="398"/>
      <c r="AL218" s="398"/>
      <c r="AM218" s="398"/>
      <c r="AN218" s="398"/>
      <c r="AO218" s="398"/>
      <c r="AP218" s="398"/>
      <c r="AQ218" s="398"/>
      <c r="AR218" s="398"/>
      <c r="AS218" s="398"/>
      <c r="AT218" s="398"/>
      <c r="AU218" s="398"/>
      <c r="AV218" s="398"/>
      <c r="AW218" s="398"/>
      <c r="AX218" s="398"/>
      <c r="AY218" s="398"/>
      <c r="AZ218" s="398"/>
      <c r="BA218" s="398"/>
      <c r="BB218" s="398"/>
      <c r="BC218" s="398"/>
      <c r="BD218" s="398"/>
      <c r="BE218" s="398"/>
      <c r="BF218" s="398"/>
      <c r="BG218" s="398"/>
      <c r="BH218" s="398"/>
      <c r="BI218" s="398"/>
      <c r="BJ218" s="398"/>
      <c r="BK218" s="398"/>
      <c r="BL218" s="398"/>
      <c r="BM218" s="398"/>
      <c r="BN218" s="398"/>
      <c r="BO218" s="398"/>
    </row>
    <row r="219" spans="12:67" s="402" customFormat="1">
      <c r="L219" s="405"/>
      <c r="M219" s="396"/>
      <c r="N219" s="397"/>
      <c r="O219" s="397"/>
      <c r="P219" s="397"/>
      <c r="Q219" s="397"/>
      <c r="R219" s="397"/>
      <c r="S219" s="397"/>
      <c r="T219" s="397"/>
      <c r="U219" s="397"/>
      <c r="X219" s="398"/>
      <c r="Y219" s="397"/>
      <c r="Z219" s="397"/>
      <c r="AA219" s="397"/>
      <c r="AB219" s="397"/>
      <c r="AC219" s="397"/>
      <c r="AD219" s="397"/>
      <c r="AE219" s="397"/>
      <c r="AF219" s="397"/>
      <c r="AG219" s="398"/>
      <c r="AH219" s="398"/>
      <c r="AI219" s="398"/>
      <c r="AJ219" s="398"/>
      <c r="AK219" s="398"/>
      <c r="AL219" s="398"/>
      <c r="AM219" s="398"/>
      <c r="AN219" s="398"/>
      <c r="AO219" s="398"/>
      <c r="AP219" s="398"/>
      <c r="AQ219" s="398"/>
      <c r="AR219" s="398"/>
      <c r="AS219" s="398"/>
      <c r="AT219" s="398"/>
      <c r="AU219" s="398"/>
      <c r="AV219" s="398"/>
      <c r="AW219" s="398"/>
      <c r="AX219" s="398"/>
      <c r="AY219" s="398"/>
      <c r="AZ219" s="398"/>
      <c r="BA219" s="398"/>
      <c r="BB219" s="398"/>
      <c r="BC219" s="398"/>
      <c r="BD219" s="398"/>
      <c r="BE219" s="398"/>
      <c r="BF219" s="398"/>
      <c r="BG219" s="398"/>
      <c r="BH219" s="398"/>
      <c r="BI219" s="398"/>
      <c r="BJ219" s="398"/>
      <c r="BK219" s="398"/>
      <c r="BL219" s="398"/>
      <c r="BM219" s="398"/>
      <c r="BN219" s="398"/>
      <c r="BO219" s="398"/>
    </row>
    <row r="220" spans="12:67" s="402" customFormat="1">
      <c r="L220" s="405"/>
      <c r="M220" s="396"/>
      <c r="N220" s="397"/>
      <c r="O220" s="397"/>
      <c r="P220" s="397"/>
      <c r="Q220" s="397"/>
      <c r="R220" s="397"/>
      <c r="S220" s="397"/>
      <c r="T220" s="397"/>
      <c r="U220" s="397"/>
      <c r="X220" s="398"/>
      <c r="Y220" s="397"/>
      <c r="Z220" s="397"/>
      <c r="AA220" s="397"/>
      <c r="AB220" s="397"/>
      <c r="AC220" s="397"/>
      <c r="AD220" s="397"/>
      <c r="AE220" s="397"/>
      <c r="AF220" s="397"/>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398"/>
      <c r="BF220" s="398"/>
      <c r="BG220" s="398"/>
      <c r="BH220" s="398"/>
      <c r="BI220" s="398"/>
      <c r="BJ220" s="398"/>
      <c r="BK220" s="398"/>
      <c r="BL220" s="398"/>
      <c r="BM220" s="398"/>
      <c r="BN220" s="398"/>
      <c r="BO220" s="398"/>
    </row>
    <row r="221" spans="12:67" s="402" customFormat="1">
      <c r="L221" s="405"/>
      <c r="M221" s="396"/>
      <c r="N221" s="397"/>
      <c r="O221" s="397"/>
      <c r="P221" s="397"/>
      <c r="Q221" s="397"/>
      <c r="R221" s="397"/>
      <c r="S221" s="397"/>
      <c r="T221" s="397"/>
      <c r="U221" s="397"/>
      <c r="X221" s="398"/>
      <c r="Y221" s="397"/>
      <c r="Z221" s="397"/>
      <c r="AA221" s="397"/>
      <c r="AB221" s="397"/>
      <c r="AC221" s="397"/>
      <c r="AD221" s="397"/>
      <c r="AE221" s="397"/>
      <c r="AF221" s="397"/>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398"/>
      <c r="BF221" s="398"/>
      <c r="BG221" s="398"/>
      <c r="BH221" s="398"/>
      <c r="BI221" s="398"/>
      <c r="BJ221" s="398"/>
      <c r="BK221" s="398"/>
      <c r="BL221" s="398"/>
      <c r="BM221" s="398"/>
      <c r="BN221" s="398"/>
      <c r="BO221" s="398"/>
    </row>
    <row r="222" spans="12:67" s="402" customFormat="1">
      <c r="L222" s="405"/>
      <c r="M222" s="396"/>
      <c r="N222" s="397"/>
      <c r="O222" s="397"/>
      <c r="P222" s="397"/>
      <c r="Q222" s="397"/>
      <c r="R222" s="397"/>
      <c r="S222" s="397"/>
      <c r="T222" s="397"/>
      <c r="U222" s="397"/>
      <c r="X222" s="398"/>
      <c r="Y222" s="397"/>
      <c r="Z222" s="397"/>
      <c r="AA222" s="397"/>
      <c r="AB222" s="397"/>
      <c r="AC222" s="397"/>
      <c r="AD222" s="397"/>
      <c r="AE222" s="397"/>
      <c r="AF222" s="397"/>
      <c r="AG222" s="398"/>
      <c r="AH222" s="398"/>
      <c r="AI222" s="398"/>
      <c r="AJ222" s="398"/>
      <c r="AK222" s="398"/>
      <c r="AL222" s="398"/>
      <c r="AM222" s="398"/>
      <c r="AN222" s="398"/>
      <c r="AO222" s="398"/>
      <c r="AP222" s="398"/>
      <c r="AQ222" s="398"/>
      <c r="AR222" s="398"/>
      <c r="AS222" s="398"/>
      <c r="AT222" s="398"/>
      <c r="AU222" s="398"/>
      <c r="AV222" s="398"/>
      <c r="AW222" s="398"/>
      <c r="AX222" s="398"/>
      <c r="AY222" s="398"/>
      <c r="AZ222" s="398"/>
      <c r="BA222" s="398"/>
      <c r="BB222" s="398"/>
      <c r="BC222" s="398"/>
      <c r="BD222" s="398"/>
      <c r="BE222" s="398"/>
      <c r="BF222" s="398"/>
      <c r="BG222" s="398"/>
      <c r="BH222" s="398"/>
      <c r="BI222" s="398"/>
      <c r="BJ222" s="398"/>
      <c r="BK222" s="398"/>
      <c r="BL222" s="398"/>
      <c r="BM222" s="398"/>
      <c r="BN222" s="398"/>
      <c r="BO222" s="398"/>
    </row>
    <row r="223" spans="12:67" s="402" customFormat="1">
      <c r="L223" s="405"/>
      <c r="M223" s="396"/>
      <c r="N223" s="397"/>
      <c r="O223" s="397"/>
      <c r="P223" s="397"/>
      <c r="Q223" s="397"/>
      <c r="R223" s="397"/>
      <c r="S223" s="397"/>
      <c r="T223" s="397"/>
      <c r="U223" s="397"/>
      <c r="X223" s="398"/>
      <c r="Y223" s="397"/>
      <c r="Z223" s="397"/>
      <c r="AA223" s="397"/>
      <c r="AB223" s="397"/>
      <c r="AC223" s="397"/>
      <c r="AD223" s="397"/>
      <c r="AE223" s="397"/>
      <c r="AF223" s="397"/>
      <c r="AG223" s="398"/>
      <c r="AH223" s="398"/>
      <c r="AI223" s="398"/>
      <c r="AJ223" s="398"/>
      <c r="AK223" s="398"/>
      <c r="AL223" s="398"/>
      <c r="AM223" s="398"/>
      <c r="AN223" s="398"/>
      <c r="AO223" s="398"/>
      <c r="AP223" s="398"/>
      <c r="AQ223" s="398"/>
      <c r="AR223" s="398"/>
      <c r="AS223" s="398"/>
      <c r="AT223" s="398"/>
      <c r="AU223" s="398"/>
      <c r="AV223" s="398"/>
      <c r="AW223" s="398"/>
      <c r="AX223" s="398"/>
      <c r="AY223" s="398"/>
      <c r="AZ223" s="398"/>
      <c r="BA223" s="398"/>
      <c r="BB223" s="398"/>
      <c r="BC223" s="398"/>
      <c r="BD223" s="398"/>
      <c r="BE223" s="398"/>
      <c r="BF223" s="398"/>
      <c r="BG223" s="398"/>
      <c r="BH223" s="398"/>
      <c r="BI223" s="398"/>
      <c r="BJ223" s="398"/>
      <c r="BK223" s="398"/>
      <c r="BL223" s="398"/>
      <c r="BM223" s="398"/>
      <c r="BN223" s="398"/>
      <c r="BO223" s="398"/>
    </row>
    <row r="224" spans="12:67" s="402" customFormat="1">
      <c r="L224" s="405"/>
      <c r="M224" s="396"/>
      <c r="N224" s="397"/>
      <c r="O224" s="397"/>
      <c r="P224" s="397"/>
      <c r="Q224" s="397"/>
      <c r="R224" s="397"/>
      <c r="S224" s="397"/>
      <c r="T224" s="397"/>
      <c r="U224" s="397"/>
      <c r="X224" s="398"/>
      <c r="Y224" s="397"/>
      <c r="Z224" s="397"/>
      <c r="AA224" s="397"/>
      <c r="AB224" s="397"/>
      <c r="AC224" s="397"/>
      <c r="AD224" s="397"/>
      <c r="AE224" s="397"/>
      <c r="AF224" s="397"/>
      <c r="AG224" s="398"/>
      <c r="AH224" s="398"/>
      <c r="AI224" s="398"/>
      <c r="AJ224" s="398"/>
      <c r="AK224" s="398"/>
      <c r="AL224" s="398"/>
      <c r="AM224" s="398"/>
      <c r="AN224" s="398"/>
      <c r="AO224" s="398"/>
      <c r="AP224" s="398"/>
      <c r="AQ224" s="398"/>
      <c r="AR224" s="398"/>
      <c r="AS224" s="398"/>
      <c r="AT224" s="398"/>
      <c r="AU224" s="398"/>
      <c r="AV224" s="398"/>
      <c r="AW224" s="398"/>
      <c r="AX224" s="398"/>
      <c r="AY224" s="398"/>
      <c r="AZ224" s="398"/>
      <c r="BA224" s="398"/>
      <c r="BB224" s="398"/>
      <c r="BC224" s="398"/>
      <c r="BD224" s="398"/>
      <c r="BE224" s="398"/>
      <c r="BF224" s="398"/>
      <c r="BG224" s="398"/>
      <c r="BH224" s="398"/>
      <c r="BI224" s="398"/>
      <c r="BJ224" s="398"/>
      <c r="BK224" s="398"/>
      <c r="BL224" s="398"/>
      <c r="BM224" s="398"/>
      <c r="BN224" s="398"/>
      <c r="BO224" s="398"/>
    </row>
    <row r="225" spans="12:67" s="402" customFormat="1">
      <c r="L225" s="405"/>
      <c r="M225" s="396"/>
      <c r="N225" s="397"/>
      <c r="O225" s="397"/>
      <c r="P225" s="397"/>
      <c r="Q225" s="397"/>
      <c r="R225" s="397"/>
      <c r="S225" s="397"/>
      <c r="T225" s="397"/>
      <c r="U225" s="397"/>
      <c r="X225" s="398"/>
      <c r="Y225" s="397"/>
      <c r="Z225" s="397"/>
      <c r="AA225" s="397"/>
      <c r="AB225" s="397"/>
      <c r="AC225" s="397"/>
      <c r="AD225" s="397"/>
      <c r="AE225" s="397"/>
      <c r="AF225" s="397"/>
      <c r="AG225" s="398"/>
      <c r="AH225" s="398"/>
      <c r="AI225" s="398"/>
      <c r="AJ225" s="398"/>
      <c r="AK225" s="398"/>
      <c r="AL225" s="398"/>
      <c r="AM225" s="398"/>
      <c r="AN225" s="398"/>
      <c r="AO225" s="398"/>
      <c r="AP225" s="398"/>
      <c r="AQ225" s="398"/>
      <c r="AR225" s="398"/>
      <c r="AS225" s="398"/>
      <c r="AT225" s="398"/>
      <c r="AU225" s="398"/>
      <c r="AV225" s="398"/>
      <c r="AW225" s="398"/>
      <c r="AX225" s="398"/>
      <c r="AY225" s="398"/>
      <c r="AZ225" s="398"/>
      <c r="BA225" s="398"/>
      <c r="BB225" s="398"/>
      <c r="BC225" s="398"/>
      <c r="BD225" s="398"/>
      <c r="BE225" s="398"/>
      <c r="BF225" s="398"/>
      <c r="BG225" s="398"/>
      <c r="BH225" s="398"/>
      <c r="BI225" s="398"/>
      <c r="BJ225" s="398"/>
      <c r="BK225" s="398"/>
      <c r="BL225" s="398"/>
      <c r="BM225" s="398"/>
      <c r="BN225" s="398"/>
      <c r="BO225" s="398"/>
    </row>
    <row r="226" spans="12:67" s="402" customFormat="1">
      <c r="L226" s="405"/>
      <c r="M226" s="396"/>
      <c r="N226" s="397"/>
      <c r="O226" s="397"/>
      <c r="P226" s="397"/>
      <c r="Q226" s="397"/>
      <c r="R226" s="397"/>
      <c r="S226" s="397"/>
      <c r="T226" s="397"/>
      <c r="U226" s="397"/>
      <c r="X226" s="398"/>
      <c r="Y226" s="397"/>
      <c r="Z226" s="397"/>
      <c r="AA226" s="397"/>
      <c r="AB226" s="397"/>
      <c r="AC226" s="397"/>
      <c r="AD226" s="397"/>
      <c r="AE226" s="397"/>
      <c r="AF226" s="397"/>
      <c r="AG226" s="398"/>
      <c r="AH226" s="398"/>
      <c r="AI226" s="398"/>
      <c r="AJ226" s="398"/>
      <c r="AK226" s="398"/>
      <c r="AL226" s="398"/>
      <c r="AM226" s="398"/>
      <c r="AN226" s="398"/>
      <c r="AO226" s="398"/>
      <c r="AP226" s="398"/>
      <c r="AQ226" s="398"/>
      <c r="AR226" s="398"/>
      <c r="AS226" s="398"/>
      <c r="AT226" s="398"/>
      <c r="AU226" s="398"/>
      <c r="AV226" s="398"/>
      <c r="AW226" s="398"/>
      <c r="AX226" s="398"/>
      <c r="AY226" s="398"/>
      <c r="AZ226" s="398"/>
      <c r="BA226" s="398"/>
      <c r="BB226" s="398"/>
      <c r="BC226" s="398"/>
      <c r="BD226" s="398"/>
      <c r="BE226" s="398"/>
      <c r="BF226" s="398"/>
      <c r="BG226" s="398"/>
      <c r="BH226" s="398"/>
      <c r="BI226" s="398"/>
      <c r="BJ226" s="398"/>
      <c r="BK226" s="398"/>
      <c r="BL226" s="398"/>
      <c r="BM226" s="398"/>
      <c r="BN226" s="398"/>
      <c r="BO226" s="398"/>
    </row>
    <row r="227" spans="12:67" s="402" customFormat="1">
      <c r="L227" s="405"/>
      <c r="M227" s="396"/>
      <c r="N227" s="397"/>
      <c r="O227" s="397"/>
      <c r="P227" s="397"/>
      <c r="Q227" s="397"/>
      <c r="R227" s="397"/>
      <c r="S227" s="397"/>
      <c r="T227" s="397"/>
      <c r="U227" s="397"/>
      <c r="X227" s="398"/>
      <c r="Y227" s="397"/>
      <c r="Z227" s="397"/>
      <c r="AA227" s="397"/>
      <c r="AB227" s="397"/>
      <c r="AC227" s="397"/>
      <c r="AD227" s="397"/>
      <c r="AE227" s="397"/>
      <c r="AF227" s="397"/>
      <c r="AG227" s="398"/>
      <c r="AH227" s="398"/>
      <c r="AI227" s="398"/>
      <c r="AJ227" s="398"/>
      <c r="AK227" s="398"/>
      <c r="AL227" s="398"/>
      <c r="AM227" s="398"/>
      <c r="AN227" s="398"/>
      <c r="AO227" s="398"/>
      <c r="AP227" s="398"/>
      <c r="AQ227" s="398"/>
      <c r="AR227" s="398"/>
      <c r="AS227" s="398"/>
      <c r="AT227" s="398"/>
      <c r="AU227" s="398"/>
      <c r="AV227" s="398"/>
      <c r="AW227" s="398"/>
      <c r="AX227" s="398"/>
      <c r="AY227" s="398"/>
      <c r="AZ227" s="398"/>
      <c r="BA227" s="398"/>
      <c r="BB227" s="398"/>
      <c r="BC227" s="398"/>
      <c r="BD227" s="398"/>
      <c r="BE227" s="398"/>
      <c r="BF227" s="398"/>
      <c r="BG227" s="398"/>
      <c r="BH227" s="398"/>
      <c r="BI227" s="398"/>
      <c r="BJ227" s="398"/>
      <c r="BK227" s="398"/>
      <c r="BL227" s="398"/>
      <c r="BM227" s="398"/>
      <c r="BN227" s="398"/>
      <c r="BO227" s="398"/>
    </row>
    <row r="228" spans="12:67" s="402" customFormat="1">
      <c r="L228" s="405"/>
      <c r="M228" s="396"/>
      <c r="N228" s="397"/>
      <c r="O228" s="397"/>
      <c r="P228" s="397"/>
      <c r="Q228" s="397"/>
      <c r="R228" s="397"/>
      <c r="S228" s="397"/>
      <c r="T228" s="397"/>
      <c r="U228" s="397"/>
      <c r="X228" s="398"/>
      <c r="Y228" s="397"/>
      <c r="Z228" s="397"/>
      <c r="AA228" s="397"/>
      <c r="AB228" s="397"/>
      <c r="AC228" s="397"/>
      <c r="AD228" s="397"/>
      <c r="AE228" s="397"/>
      <c r="AF228" s="397"/>
      <c r="AG228" s="398"/>
      <c r="AH228" s="398"/>
      <c r="AI228" s="398"/>
      <c r="AJ228" s="398"/>
      <c r="AK228" s="398"/>
      <c r="AL228" s="398"/>
      <c r="AM228" s="398"/>
      <c r="AN228" s="398"/>
      <c r="AO228" s="398"/>
      <c r="AP228" s="398"/>
      <c r="AQ228" s="398"/>
      <c r="AR228" s="398"/>
      <c r="AS228" s="398"/>
      <c r="AT228" s="398"/>
      <c r="AU228" s="398"/>
      <c r="AV228" s="398"/>
      <c r="AW228" s="398"/>
      <c r="AX228" s="398"/>
      <c r="AY228" s="398"/>
      <c r="AZ228" s="398"/>
      <c r="BA228" s="398"/>
      <c r="BB228" s="398"/>
      <c r="BC228" s="398"/>
      <c r="BD228" s="398"/>
      <c r="BE228" s="398"/>
      <c r="BF228" s="398"/>
      <c r="BG228" s="398"/>
      <c r="BH228" s="398"/>
      <c r="BI228" s="398"/>
      <c r="BJ228" s="398"/>
      <c r="BK228" s="398"/>
      <c r="BL228" s="398"/>
      <c r="BM228" s="398"/>
      <c r="BN228" s="398"/>
      <c r="BO228" s="398"/>
    </row>
    <row r="229" spans="12:67" s="402" customFormat="1">
      <c r="L229" s="405"/>
      <c r="M229" s="396"/>
      <c r="N229" s="397"/>
      <c r="O229" s="397"/>
      <c r="P229" s="397"/>
      <c r="Q229" s="397"/>
      <c r="R229" s="397"/>
      <c r="S229" s="397"/>
      <c r="T229" s="397"/>
      <c r="U229" s="397"/>
      <c r="X229" s="398"/>
      <c r="Y229" s="397"/>
      <c r="Z229" s="397"/>
      <c r="AA229" s="397"/>
      <c r="AB229" s="397"/>
      <c r="AC229" s="397"/>
      <c r="AD229" s="397"/>
      <c r="AE229" s="397"/>
      <c r="AF229" s="397"/>
      <c r="AG229" s="398"/>
      <c r="AH229" s="398"/>
      <c r="AI229" s="398"/>
      <c r="AJ229" s="398"/>
      <c r="AK229" s="398"/>
      <c r="AL229" s="398"/>
      <c r="AM229" s="398"/>
      <c r="AN229" s="398"/>
      <c r="AO229" s="398"/>
      <c r="AP229" s="398"/>
      <c r="AQ229" s="398"/>
      <c r="AR229" s="398"/>
      <c r="AS229" s="398"/>
      <c r="AT229" s="398"/>
      <c r="AU229" s="398"/>
      <c r="AV229" s="398"/>
      <c r="AW229" s="398"/>
      <c r="AX229" s="398"/>
      <c r="AY229" s="398"/>
      <c r="AZ229" s="398"/>
      <c r="BA229" s="398"/>
      <c r="BB229" s="398"/>
      <c r="BC229" s="398"/>
      <c r="BD229" s="398"/>
      <c r="BE229" s="398"/>
      <c r="BF229" s="398"/>
      <c r="BG229" s="398"/>
      <c r="BH229" s="398"/>
      <c r="BI229" s="398"/>
      <c r="BJ229" s="398"/>
      <c r="BK229" s="398"/>
      <c r="BL229" s="398"/>
      <c r="BM229" s="398"/>
      <c r="BN229" s="398"/>
      <c r="BO229" s="398"/>
    </row>
    <row r="230" spans="12:67" s="402" customFormat="1">
      <c r="L230" s="405"/>
      <c r="M230" s="396"/>
      <c r="N230" s="397"/>
      <c r="O230" s="397"/>
      <c r="P230" s="397"/>
      <c r="Q230" s="397"/>
      <c r="R230" s="397"/>
      <c r="S230" s="397"/>
      <c r="T230" s="397"/>
      <c r="U230" s="397"/>
      <c r="X230" s="398"/>
      <c r="Y230" s="397"/>
      <c r="Z230" s="397"/>
      <c r="AA230" s="397"/>
      <c r="AB230" s="397"/>
      <c r="AC230" s="397"/>
      <c r="AD230" s="397"/>
      <c r="AE230" s="397"/>
      <c r="AF230" s="397"/>
      <c r="AG230" s="398"/>
      <c r="AH230" s="398"/>
      <c r="AI230" s="398"/>
      <c r="AJ230" s="398"/>
      <c r="AK230" s="398"/>
      <c r="AL230" s="398"/>
      <c r="AM230" s="398"/>
      <c r="AN230" s="398"/>
      <c r="AO230" s="398"/>
      <c r="AP230" s="398"/>
      <c r="AQ230" s="398"/>
      <c r="AR230" s="398"/>
      <c r="AS230" s="398"/>
      <c r="AT230" s="398"/>
      <c r="AU230" s="398"/>
      <c r="AV230" s="398"/>
      <c r="AW230" s="398"/>
      <c r="AX230" s="398"/>
      <c r="AY230" s="398"/>
      <c r="AZ230" s="398"/>
      <c r="BA230" s="398"/>
      <c r="BB230" s="398"/>
      <c r="BC230" s="398"/>
      <c r="BD230" s="398"/>
      <c r="BE230" s="398"/>
      <c r="BF230" s="398"/>
      <c r="BG230" s="398"/>
      <c r="BH230" s="398"/>
      <c r="BI230" s="398"/>
      <c r="BJ230" s="398"/>
      <c r="BK230" s="398"/>
      <c r="BL230" s="398"/>
      <c r="BM230" s="398"/>
      <c r="BN230" s="398"/>
      <c r="BO230" s="398"/>
    </row>
    <row r="231" spans="12:67" s="402" customFormat="1">
      <c r="L231" s="405"/>
      <c r="M231" s="396"/>
      <c r="N231" s="397"/>
      <c r="O231" s="397"/>
      <c r="P231" s="397"/>
      <c r="Q231" s="397"/>
      <c r="R231" s="397"/>
      <c r="S231" s="397"/>
      <c r="T231" s="397"/>
      <c r="U231" s="397"/>
      <c r="X231" s="398"/>
      <c r="Y231" s="397"/>
      <c r="Z231" s="397"/>
      <c r="AA231" s="397"/>
      <c r="AB231" s="397"/>
      <c r="AC231" s="397"/>
      <c r="AD231" s="397"/>
      <c r="AE231" s="397"/>
      <c r="AF231" s="397"/>
      <c r="AG231" s="398"/>
      <c r="AH231" s="398"/>
      <c r="AI231" s="398"/>
      <c r="AJ231" s="398"/>
      <c r="AK231" s="398"/>
      <c r="AL231" s="398"/>
      <c r="AM231" s="398"/>
      <c r="AN231" s="398"/>
      <c r="AO231" s="398"/>
      <c r="AP231" s="398"/>
      <c r="AQ231" s="398"/>
      <c r="AR231" s="398"/>
      <c r="AS231" s="398"/>
      <c r="AT231" s="398"/>
      <c r="AU231" s="398"/>
      <c r="AV231" s="398"/>
      <c r="AW231" s="398"/>
      <c r="AX231" s="398"/>
      <c r="AY231" s="398"/>
      <c r="AZ231" s="398"/>
      <c r="BA231" s="398"/>
      <c r="BB231" s="398"/>
      <c r="BC231" s="398"/>
      <c r="BD231" s="398"/>
      <c r="BE231" s="398"/>
      <c r="BF231" s="398"/>
      <c r="BG231" s="398"/>
      <c r="BH231" s="398"/>
      <c r="BI231" s="398"/>
      <c r="BJ231" s="398"/>
      <c r="BK231" s="398"/>
      <c r="BL231" s="398"/>
      <c r="BM231" s="398"/>
      <c r="BN231" s="398"/>
      <c r="BO231" s="398"/>
    </row>
    <row r="232" spans="12:67" s="402" customFormat="1">
      <c r="L232" s="405"/>
      <c r="M232" s="396"/>
      <c r="N232" s="397"/>
      <c r="O232" s="397"/>
      <c r="P232" s="397"/>
      <c r="Q232" s="397"/>
      <c r="R232" s="397"/>
      <c r="S232" s="397"/>
      <c r="T232" s="397"/>
      <c r="U232" s="397"/>
      <c r="X232" s="398"/>
      <c r="Y232" s="397"/>
      <c r="Z232" s="397"/>
      <c r="AA232" s="397"/>
      <c r="AB232" s="397"/>
      <c r="AC232" s="397"/>
      <c r="AD232" s="397"/>
      <c r="AE232" s="397"/>
      <c r="AF232" s="397"/>
      <c r="AG232" s="398"/>
      <c r="AH232" s="398"/>
      <c r="AI232" s="398"/>
      <c r="AJ232" s="398"/>
      <c r="AK232" s="398"/>
      <c r="AL232" s="398"/>
      <c r="AM232" s="398"/>
      <c r="AN232" s="398"/>
      <c r="AO232" s="398"/>
      <c r="AP232" s="398"/>
      <c r="AQ232" s="398"/>
      <c r="AR232" s="398"/>
      <c r="AS232" s="398"/>
      <c r="AT232" s="398"/>
      <c r="AU232" s="398"/>
      <c r="AV232" s="398"/>
      <c r="AW232" s="398"/>
      <c r="AX232" s="398"/>
      <c r="AY232" s="398"/>
      <c r="AZ232" s="398"/>
      <c r="BA232" s="398"/>
      <c r="BB232" s="398"/>
      <c r="BC232" s="398"/>
      <c r="BD232" s="398"/>
      <c r="BE232" s="398"/>
      <c r="BF232" s="398"/>
      <c r="BG232" s="398"/>
      <c r="BH232" s="398"/>
      <c r="BI232" s="398"/>
      <c r="BJ232" s="398"/>
      <c r="BK232" s="398"/>
      <c r="BL232" s="398"/>
      <c r="BM232" s="398"/>
      <c r="BN232" s="398"/>
      <c r="BO232" s="398"/>
    </row>
    <row r="233" spans="12:67" s="402" customFormat="1">
      <c r="L233" s="405"/>
      <c r="M233" s="396"/>
      <c r="N233" s="397"/>
      <c r="O233" s="397"/>
      <c r="P233" s="397"/>
      <c r="Q233" s="397"/>
      <c r="R233" s="397"/>
      <c r="S233" s="397"/>
      <c r="T233" s="397"/>
      <c r="U233" s="397"/>
      <c r="X233" s="398"/>
      <c r="Y233" s="397"/>
      <c r="Z233" s="397"/>
      <c r="AA233" s="397"/>
      <c r="AB233" s="397"/>
      <c r="AC233" s="397"/>
      <c r="AD233" s="397"/>
      <c r="AE233" s="397"/>
      <c r="AF233" s="397"/>
      <c r="AG233" s="398"/>
      <c r="AH233" s="398"/>
      <c r="AI233" s="398"/>
      <c r="AJ233" s="398"/>
      <c r="AK233" s="398"/>
      <c r="AL233" s="398"/>
      <c r="AM233" s="398"/>
      <c r="AN233" s="398"/>
      <c r="AO233" s="398"/>
      <c r="AP233" s="398"/>
      <c r="AQ233" s="398"/>
      <c r="AR233" s="398"/>
      <c r="AS233" s="398"/>
      <c r="AT233" s="398"/>
      <c r="AU233" s="398"/>
      <c r="AV233" s="398"/>
      <c r="AW233" s="398"/>
      <c r="AX233" s="398"/>
      <c r="AY233" s="398"/>
      <c r="AZ233" s="398"/>
      <c r="BA233" s="398"/>
      <c r="BB233" s="398"/>
      <c r="BC233" s="398"/>
      <c r="BD233" s="398"/>
      <c r="BE233" s="398"/>
      <c r="BF233" s="398"/>
      <c r="BG233" s="398"/>
      <c r="BH233" s="398"/>
      <c r="BI233" s="398"/>
      <c r="BJ233" s="398"/>
      <c r="BK233" s="398"/>
      <c r="BL233" s="398"/>
      <c r="BM233" s="398"/>
      <c r="BN233" s="398"/>
      <c r="BO233" s="398"/>
    </row>
    <row r="234" spans="12:67" s="402" customFormat="1">
      <c r="L234" s="405"/>
      <c r="M234" s="396"/>
      <c r="N234" s="397"/>
      <c r="O234" s="397"/>
      <c r="P234" s="397"/>
      <c r="Q234" s="397"/>
      <c r="R234" s="397"/>
      <c r="S234" s="397"/>
      <c r="T234" s="397"/>
      <c r="U234" s="397"/>
      <c r="X234" s="398"/>
      <c r="Y234" s="397"/>
      <c r="Z234" s="397"/>
      <c r="AA234" s="397"/>
      <c r="AB234" s="397"/>
      <c r="AC234" s="397"/>
      <c r="AD234" s="397"/>
      <c r="AE234" s="397"/>
      <c r="AF234" s="397"/>
      <c r="AG234" s="398"/>
      <c r="AH234" s="398"/>
      <c r="AI234" s="398"/>
      <c r="AJ234" s="398"/>
      <c r="AK234" s="398"/>
      <c r="AL234" s="398"/>
      <c r="AM234" s="398"/>
      <c r="AN234" s="398"/>
      <c r="AO234" s="398"/>
      <c r="AP234" s="398"/>
      <c r="AQ234" s="398"/>
      <c r="AR234" s="398"/>
      <c r="AS234" s="398"/>
      <c r="AT234" s="398"/>
      <c r="AU234" s="398"/>
      <c r="AV234" s="398"/>
      <c r="AW234" s="398"/>
      <c r="AX234" s="398"/>
      <c r="AY234" s="398"/>
      <c r="AZ234" s="398"/>
      <c r="BA234" s="398"/>
      <c r="BB234" s="398"/>
      <c r="BC234" s="398"/>
      <c r="BD234" s="398"/>
      <c r="BE234" s="398"/>
      <c r="BF234" s="398"/>
      <c r="BG234" s="398"/>
      <c r="BH234" s="398"/>
      <c r="BI234" s="398"/>
      <c r="BJ234" s="398"/>
      <c r="BK234" s="398"/>
      <c r="BL234" s="398"/>
      <c r="BM234" s="398"/>
      <c r="BN234" s="398"/>
      <c r="BO234" s="398"/>
    </row>
    <row r="235" spans="12:67" s="402" customFormat="1">
      <c r="L235" s="405"/>
      <c r="M235" s="396"/>
      <c r="N235" s="397"/>
      <c r="O235" s="397"/>
      <c r="P235" s="397"/>
      <c r="Q235" s="397"/>
      <c r="R235" s="397"/>
      <c r="S235" s="397"/>
      <c r="T235" s="397"/>
      <c r="U235" s="397"/>
      <c r="X235" s="398"/>
      <c r="Y235" s="397"/>
      <c r="Z235" s="397"/>
      <c r="AA235" s="397"/>
      <c r="AB235" s="397"/>
      <c r="AC235" s="397"/>
      <c r="AD235" s="397"/>
      <c r="AE235" s="397"/>
      <c r="AF235" s="397"/>
      <c r="AG235" s="398"/>
      <c r="AH235" s="398"/>
      <c r="AI235" s="398"/>
      <c r="AJ235" s="398"/>
      <c r="AK235" s="398"/>
      <c r="AL235" s="398"/>
      <c r="AM235" s="398"/>
      <c r="AN235" s="398"/>
      <c r="AO235" s="398"/>
      <c r="AP235" s="398"/>
      <c r="AQ235" s="398"/>
      <c r="AR235" s="398"/>
      <c r="AS235" s="398"/>
      <c r="AT235" s="398"/>
      <c r="AU235" s="398"/>
      <c r="AV235" s="398"/>
      <c r="AW235" s="398"/>
      <c r="AX235" s="398"/>
      <c r="AY235" s="398"/>
      <c r="AZ235" s="398"/>
      <c r="BA235" s="398"/>
      <c r="BB235" s="398"/>
      <c r="BC235" s="398"/>
      <c r="BD235" s="398"/>
      <c r="BE235" s="398"/>
      <c r="BF235" s="398"/>
      <c r="BG235" s="398"/>
      <c r="BH235" s="398"/>
      <c r="BI235" s="398"/>
      <c r="BJ235" s="398"/>
      <c r="BK235" s="398"/>
      <c r="BL235" s="398"/>
      <c r="BM235" s="398"/>
      <c r="BN235" s="398"/>
      <c r="BO235" s="398"/>
    </row>
    <row r="236" spans="12:67" s="402" customFormat="1">
      <c r="L236" s="405"/>
      <c r="M236" s="396"/>
      <c r="N236" s="397"/>
      <c r="O236" s="397"/>
      <c r="P236" s="397"/>
      <c r="Q236" s="397"/>
      <c r="R236" s="397"/>
      <c r="S236" s="397"/>
      <c r="T236" s="397"/>
      <c r="U236" s="397"/>
      <c r="X236" s="398"/>
      <c r="Y236" s="397"/>
      <c r="Z236" s="397"/>
      <c r="AA236" s="397"/>
      <c r="AB236" s="397"/>
      <c r="AC236" s="397"/>
      <c r="AD236" s="397"/>
      <c r="AE236" s="397"/>
      <c r="AF236" s="397"/>
      <c r="AG236" s="398"/>
      <c r="AH236" s="398"/>
      <c r="AI236" s="398"/>
      <c r="AJ236" s="398"/>
      <c r="AK236" s="398"/>
      <c r="AL236" s="398"/>
      <c r="AM236" s="398"/>
      <c r="AN236" s="398"/>
      <c r="AO236" s="398"/>
      <c r="AP236" s="398"/>
      <c r="AQ236" s="398"/>
      <c r="AR236" s="398"/>
      <c r="AS236" s="398"/>
      <c r="AT236" s="398"/>
      <c r="AU236" s="398"/>
      <c r="AV236" s="398"/>
      <c r="AW236" s="398"/>
      <c r="AX236" s="398"/>
      <c r="AY236" s="398"/>
      <c r="AZ236" s="398"/>
      <c r="BA236" s="398"/>
      <c r="BB236" s="398"/>
      <c r="BC236" s="398"/>
      <c r="BD236" s="398"/>
      <c r="BE236" s="398"/>
      <c r="BF236" s="398"/>
      <c r="BG236" s="398"/>
      <c r="BH236" s="398"/>
      <c r="BI236" s="398"/>
      <c r="BJ236" s="398"/>
      <c r="BK236" s="398"/>
      <c r="BL236" s="398"/>
      <c r="BM236" s="398"/>
      <c r="BN236" s="398"/>
      <c r="BO236" s="398"/>
    </row>
    <row r="237" spans="12:67" s="402" customFormat="1">
      <c r="L237" s="405"/>
      <c r="M237" s="396"/>
      <c r="N237" s="397"/>
      <c r="O237" s="397"/>
      <c r="P237" s="397"/>
      <c r="Q237" s="397"/>
      <c r="R237" s="397"/>
      <c r="S237" s="397"/>
      <c r="T237" s="397"/>
      <c r="U237" s="397"/>
      <c r="X237" s="398"/>
      <c r="Y237" s="397"/>
      <c r="Z237" s="397"/>
      <c r="AA237" s="397"/>
      <c r="AB237" s="397"/>
      <c r="AC237" s="397"/>
      <c r="AD237" s="397"/>
      <c r="AE237" s="397"/>
      <c r="AF237" s="397"/>
      <c r="AG237" s="398"/>
      <c r="AH237" s="398"/>
      <c r="AI237" s="398"/>
      <c r="AJ237" s="398"/>
      <c r="AK237" s="398"/>
      <c r="AL237" s="398"/>
      <c r="AM237" s="398"/>
      <c r="AN237" s="398"/>
      <c r="AO237" s="398"/>
      <c r="AP237" s="398"/>
      <c r="AQ237" s="398"/>
      <c r="AR237" s="398"/>
      <c r="AS237" s="398"/>
      <c r="AT237" s="398"/>
      <c r="AU237" s="398"/>
      <c r="AV237" s="398"/>
      <c r="AW237" s="398"/>
      <c r="AX237" s="398"/>
      <c r="AY237" s="398"/>
      <c r="AZ237" s="398"/>
      <c r="BA237" s="398"/>
      <c r="BB237" s="398"/>
      <c r="BC237" s="398"/>
      <c r="BD237" s="398"/>
      <c r="BE237" s="398"/>
      <c r="BF237" s="398"/>
      <c r="BG237" s="398"/>
      <c r="BH237" s="398"/>
      <c r="BI237" s="398"/>
      <c r="BJ237" s="398"/>
      <c r="BK237" s="398"/>
      <c r="BL237" s="398"/>
      <c r="BM237" s="398"/>
      <c r="BN237" s="398"/>
      <c r="BO237" s="398"/>
    </row>
    <row r="238" spans="12:67" s="402" customFormat="1">
      <c r="L238" s="405"/>
      <c r="M238" s="396"/>
      <c r="N238" s="397"/>
      <c r="O238" s="397"/>
      <c r="P238" s="397"/>
      <c r="Q238" s="397"/>
      <c r="R238" s="397"/>
      <c r="S238" s="397"/>
      <c r="T238" s="397"/>
      <c r="U238" s="397"/>
      <c r="X238" s="398"/>
      <c r="Y238" s="397"/>
      <c r="Z238" s="397"/>
      <c r="AA238" s="397"/>
      <c r="AB238" s="397"/>
      <c r="AC238" s="397"/>
      <c r="AD238" s="397"/>
      <c r="AE238" s="397"/>
      <c r="AF238" s="397"/>
      <c r="AG238" s="398"/>
      <c r="AH238" s="398"/>
      <c r="AI238" s="398"/>
      <c r="AJ238" s="398"/>
      <c r="AK238" s="398"/>
      <c r="AL238" s="398"/>
      <c r="AM238" s="398"/>
      <c r="AN238" s="398"/>
      <c r="AO238" s="398"/>
      <c r="AP238" s="398"/>
      <c r="AQ238" s="398"/>
      <c r="AR238" s="398"/>
      <c r="AS238" s="398"/>
      <c r="AT238" s="398"/>
      <c r="AU238" s="398"/>
      <c r="AV238" s="398"/>
      <c r="AW238" s="398"/>
      <c r="AX238" s="398"/>
      <c r="AY238" s="398"/>
      <c r="AZ238" s="398"/>
      <c r="BA238" s="398"/>
      <c r="BB238" s="398"/>
      <c r="BC238" s="398"/>
      <c r="BD238" s="398"/>
      <c r="BE238" s="398"/>
      <c r="BF238" s="398"/>
      <c r="BG238" s="398"/>
      <c r="BH238" s="398"/>
      <c r="BI238" s="398"/>
      <c r="BJ238" s="398"/>
      <c r="BK238" s="398"/>
      <c r="BL238" s="398"/>
      <c r="BM238" s="398"/>
      <c r="BN238" s="398"/>
      <c r="BO238" s="398"/>
    </row>
    <row r="239" spans="12:67" s="402" customFormat="1">
      <c r="L239" s="405"/>
      <c r="M239" s="396"/>
      <c r="N239" s="397"/>
      <c r="O239" s="397"/>
      <c r="P239" s="397"/>
      <c r="Q239" s="397"/>
      <c r="R239" s="397"/>
      <c r="S239" s="397"/>
      <c r="T239" s="397"/>
      <c r="U239" s="397"/>
      <c r="X239" s="398"/>
      <c r="Y239" s="397"/>
      <c r="Z239" s="397"/>
      <c r="AA239" s="397"/>
      <c r="AB239" s="397"/>
      <c r="AC239" s="397"/>
      <c r="AD239" s="397"/>
      <c r="AE239" s="397"/>
      <c r="AF239" s="397"/>
      <c r="AG239" s="398"/>
      <c r="AH239" s="398"/>
      <c r="AI239" s="398"/>
      <c r="AJ239" s="398"/>
      <c r="AK239" s="398"/>
      <c r="AL239" s="398"/>
      <c r="AM239" s="398"/>
      <c r="AN239" s="398"/>
      <c r="AO239" s="398"/>
      <c r="AP239" s="398"/>
      <c r="AQ239" s="398"/>
      <c r="AR239" s="398"/>
      <c r="AS239" s="398"/>
      <c r="AT239" s="398"/>
      <c r="AU239" s="398"/>
      <c r="AV239" s="398"/>
      <c r="AW239" s="398"/>
      <c r="AX239" s="398"/>
      <c r="AY239" s="398"/>
      <c r="AZ239" s="398"/>
      <c r="BA239" s="398"/>
      <c r="BB239" s="398"/>
      <c r="BC239" s="398"/>
      <c r="BD239" s="398"/>
      <c r="BE239" s="398"/>
      <c r="BF239" s="398"/>
      <c r="BG239" s="398"/>
      <c r="BH239" s="398"/>
      <c r="BI239" s="398"/>
      <c r="BJ239" s="398"/>
      <c r="BK239" s="398"/>
      <c r="BL239" s="398"/>
      <c r="BM239" s="398"/>
      <c r="BN239" s="398"/>
      <c r="BO239" s="398"/>
    </row>
    <row r="240" spans="12:67" s="402" customFormat="1">
      <c r="L240" s="405"/>
      <c r="M240" s="396"/>
      <c r="N240" s="397"/>
      <c r="O240" s="397"/>
      <c r="P240" s="397"/>
      <c r="Q240" s="397"/>
      <c r="R240" s="397"/>
      <c r="S240" s="397"/>
      <c r="T240" s="397"/>
      <c r="U240" s="397"/>
      <c r="X240" s="398"/>
      <c r="Y240" s="397"/>
      <c r="Z240" s="397"/>
      <c r="AA240" s="397"/>
      <c r="AB240" s="397"/>
      <c r="AC240" s="397"/>
      <c r="AD240" s="397"/>
      <c r="AE240" s="397"/>
      <c r="AF240" s="397"/>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398"/>
      <c r="BC240" s="398"/>
      <c r="BD240" s="398"/>
      <c r="BE240" s="398"/>
      <c r="BF240" s="398"/>
      <c r="BG240" s="398"/>
      <c r="BH240" s="398"/>
      <c r="BI240" s="398"/>
      <c r="BJ240" s="398"/>
      <c r="BK240" s="398"/>
      <c r="BL240" s="398"/>
      <c r="BM240" s="398"/>
      <c r="BN240" s="398"/>
      <c r="BO240" s="398"/>
    </row>
    <row r="241" spans="12:67" s="402" customFormat="1">
      <c r="L241" s="405"/>
      <c r="M241" s="396"/>
      <c r="N241" s="397"/>
      <c r="O241" s="397"/>
      <c r="P241" s="397"/>
      <c r="Q241" s="397"/>
      <c r="R241" s="397"/>
      <c r="S241" s="397"/>
      <c r="T241" s="397"/>
      <c r="U241" s="397"/>
      <c r="X241" s="398"/>
      <c r="Y241" s="397"/>
      <c r="Z241" s="397"/>
      <c r="AA241" s="397"/>
      <c r="AB241" s="397"/>
      <c r="AC241" s="397"/>
      <c r="AD241" s="397"/>
      <c r="AE241" s="397"/>
      <c r="AF241" s="397"/>
      <c r="AG241" s="398"/>
      <c r="AH241" s="398"/>
      <c r="AI241" s="398"/>
      <c r="AJ241" s="398"/>
      <c r="AK241" s="398"/>
      <c r="AL241" s="398"/>
      <c r="AM241" s="398"/>
      <c r="AN241" s="398"/>
      <c r="AO241" s="398"/>
      <c r="AP241" s="398"/>
      <c r="AQ241" s="398"/>
      <c r="AR241" s="398"/>
      <c r="AS241" s="398"/>
      <c r="AT241" s="398"/>
      <c r="AU241" s="398"/>
      <c r="AV241" s="398"/>
      <c r="AW241" s="398"/>
      <c r="AX241" s="398"/>
      <c r="AY241" s="398"/>
      <c r="AZ241" s="398"/>
      <c r="BA241" s="398"/>
      <c r="BB241" s="398"/>
      <c r="BC241" s="398"/>
      <c r="BD241" s="398"/>
      <c r="BE241" s="398"/>
      <c r="BF241" s="398"/>
      <c r="BG241" s="398"/>
      <c r="BH241" s="398"/>
      <c r="BI241" s="398"/>
      <c r="BJ241" s="398"/>
      <c r="BK241" s="398"/>
      <c r="BL241" s="398"/>
      <c r="BM241" s="398"/>
      <c r="BN241" s="398"/>
      <c r="BO241" s="398"/>
    </row>
    <row r="242" spans="12:67" s="402" customFormat="1">
      <c r="L242" s="405"/>
      <c r="M242" s="396"/>
      <c r="N242" s="397"/>
      <c r="O242" s="397"/>
      <c r="P242" s="397"/>
      <c r="Q242" s="397"/>
      <c r="R242" s="397"/>
      <c r="S242" s="397"/>
      <c r="T242" s="397"/>
      <c r="U242" s="397"/>
      <c r="X242" s="398"/>
      <c r="Y242" s="397"/>
      <c r="Z242" s="397"/>
      <c r="AA242" s="397"/>
      <c r="AB242" s="397"/>
      <c r="AC242" s="397"/>
      <c r="AD242" s="397"/>
      <c r="AE242" s="397"/>
      <c r="AF242" s="397"/>
      <c r="AG242" s="398"/>
      <c r="AH242" s="398"/>
      <c r="AI242" s="398"/>
      <c r="AJ242" s="398"/>
      <c r="AK242" s="398"/>
      <c r="AL242" s="398"/>
      <c r="AM242" s="398"/>
      <c r="AN242" s="398"/>
      <c r="AO242" s="398"/>
      <c r="AP242" s="398"/>
      <c r="AQ242" s="398"/>
      <c r="AR242" s="398"/>
      <c r="AS242" s="398"/>
      <c r="AT242" s="398"/>
      <c r="AU242" s="398"/>
      <c r="AV242" s="398"/>
      <c r="AW242" s="398"/>
      <c r="AX242" s="398"/>
      <c r="AY242" s="398"/>
      <c r="AZ242" s="398"/>
      <c r="BA242" s="398"/>
      <c r="BB242" s="398"/>
      <c r="BC242" s="398"/>
      <c r="BD242" s="398"/>
      <c r="BE242" s="398"/>
      <c r="BF242" s="398"/>
      <c r="BG242" s="398"/>
      <c r="BH242" s="398"/>
      <c r="BI242" s="398"/>
      <c r="BJ242" s="398"/>
      <c r="BK242" s="398"/>
      <c r="BL242" s="398"/>
      <c r="BM242" s="398"/>
      <c r="BN242" s="398"/>
      <c r="BO242" s="398"/>
    </row>
    <row r="243" spans="12:67" s="402" customFormat="1">
      <c r="L243" s="405"/>
      <c r="M243" s="396"/>
      <c r="N243" s="397"/>
      <c r="O243" s="397"/>
      <c r="P243" s="397"/>
      <c r="Q243" s="397"/>
      <c r="R243" s="397"/>
      <c r="S243" s="397"/>
      <c r="T243" s="397"/>
      <c r="U243" s="397"/>
      <c r="X243" s="398"/>
      <c r="Y243" s="397"/>
      <c r="Z243" s="397"/>
      <c r="AA243" s="397"/>
      <c r="AB243" s="397"/>
      <c r="AC243" s="397"/>
      <c r="AD243" s="397"/>
      <c r="AE243" s="397"/>
      <c r="AF243" s="397"/>
      <c r="AG243" s="398"/>
      <c r="AH243" s="398"/>
      <c r="AI243" s="398"/>
      <c r="AJ243" s="398"/>
      <c r="AK243" s="398"/>
      <c r="AL243" s="398"/>
      <c r="AM243" s="398"/>
      <c r="AN243" s="398"/>
      <c r="AO243" s="398"/>
      <c r="AP243" s="398"/>
      <c r="AQ243" s="398"/>
      <c r="AR243" s="398"/>
      <c r="AS243" s="398"/>
      <c r="AT243" s="398"/>
      <c r="AU243" s="398"/>
      <c r="AV243" s="398"/>
      <c r="AW243" s="398"/>
      <c r="AX243" s="398"/>
      <c r="AY243" s="398"/>
      <c r="AZ243" s="398"/>
      <c r="BA243" s="398"/>
      <c r="BB243" s="398"/>
      <c r="BC243" s="398"/>
      <c r="BD243" s="398"/>
      <c r="BE243" s="398"/>
      <c r="BF243" s="398"/>
      <c r="BG243" s="398"/>
      <c r="BH243" s="398"/>
      <c r="BI243" s="398"/>
      <c r="BJ243" s="398"/>
      <c r="BK243" s="398"/>
      <c r="BL243" s="398"/>
      <c r="BM243" s="398"/>
      <c r="BN243" s="398"/>
      <c r="BO243" s="398"/>
    </row>
    <row r="244" spans="12:67" s="402" customFormat="1">
      <c r="L244" s="405"/>
      <c r="M244" s="396"/>
      <c r="N244" s="397"/>
      <c r="O244" s="397"/>
      <c r="P244" s="397"/>
      <c r="Q244" s="397"/>
      <c r="R244" s="397"/>
      <c r="S244" s="397"/>
      <c r="T244" s="397"/>
      <c r="U244" s="397"/>
      <c r="X244" s="398"/>
      <c r="Y244" s="397"/>
      <c r="Z244" s="397"/>
      <c r="AA244" s="397"/>
      <c r="AB244" s="397"/>
      <c r="AC244" s="397"/>
      <c r="AD244" s="397"/>
      <c r="AE244" s="397"/>
      <c r="AF244" s="397"/>
      <c r="AG244" s="398"/>
      <c r="AH244" s="398"/>
      <c r="AI244" s="398"/>
      <c r="AJ244" s="398"/>
      <c r="AK244" s="398"/>
      <c r="AL244" s="398"/>
      <c r="AM244" s="398"/>
      <c r="AN244" s="398"/>
      <c r="AO244" s="398"/>
      <c r="AP244" s="398"/>
      <c r="AQ244" s="398"/>
      <c r="AR244" s="398"/>
      <c r="AS244" s="398"/>
      <c r="AT244" s="398"/>
      <c r="AU244" s="398"/>
      <c r="AV244" s="398"/>
      <c r="AW244" s="398"/>
      <c r="AX244" s="398"/>
      <c r="AY244" s="398"/>
      <c r="AZ244" s="398"/>
      <c r="BA244" s="398"/>
      <c r="BB244" s="398"/>
      <c r="BC244" s="398"/>
      <c r="BD244" s="398"/>
      <c r="BE244" s="398"/>
      <c r="BF244" s="398"/>
      <c r="BG244" s="398"/>
      <c r="BH244" s="398"/>
      <c r="BI244" s="398"/>
      <c r="BJ244" s="398"/>
      <c r="BK244" s="398"/>
      <c r="BL244" s="398"/>
      <c r="BM244" s="398"/>
      <c r="BN244" s="398"/>
      <c r="BO244" s="398"/>
    </row>
    <row r="245" spans="12:67" s="402" customFormat="1">
      <c r="L245" s="405"/>
      <c r="M245" s="396"/>
      <c r="N245" s="397"/>
      <c r="O245" s="397"/>
      <c r="P245" s="397"/>
      <c r="Q245" s="397"/>
      <c r="R245" s="397"/>
      <c r="S245" s="397"/>
      <c r="T245" s="397"/>
      <c r="U245" s="397"/>
      <c r="X245" s="398"/>
      <c r="Y245" s="397"/>
      <c r="Z245" s="397"/>
      <c r="AA245" s="397"/>
      <c r="AB245" s="397"/>
      <c r="AC245" s="397"/>
      <c r="AD245" s="397"/>
      <c r="AE245" s="397"/>
      <c r="AF245" s="397"/>
      <c r="AG245" s="398"/>
      <c r="AH245" s="398"/>
      <c r="AI245" s="398"/>
      <c r="AJ245" s="398"/>
      <c r="AK245" s="398"/>
      <c r="AL245" s="398"/>
      <c r="AM245" s="398"/>
      <c r="AN245" s="398"/>
      <c r="AO245" s="398"/>
      <c r="AP245" s="398"/>
      <c r="AQ245" s="398"/>
      <c r="AR245" s="398"/>
      <c r="AS245" s="398"/>
      <c r="AT245" s="398"/>
      <c r="AU245" s="398"/>
      <c r="AV245" s="398"/>
      <c r="AW245" s="398"/>
      <c r="AX245" s="398"/>
      <c r="AY245" s="398"/>
      <c r="AZ245" s="398"/>
      <c r="BA245" s="398"/>
      <c r="BB245" s="398"/>
      <c r="BC245" s="398"/>
      <c r="BD245" s="398"/>
      <c r="BE245" s="398"/>
      <c r="BF245" s="398"/>
      <c r="BG245" s="398"/>
      <c r="BH245" s="398"/>
      <c r="BI245" s="398"/>
      <c r="BJ245" s="398"/>
      <c r="BK245" s="398"/>
      <c r="BL245" s="398"/>
      <c r="BM245" s="398"/>
      <c r="BN245" s="398"/>
      <c r="BO245" s="398"/>
    </row>
    <row r="246" spans="12:67" s="402" customFormat="1">
      <c r="L246" s="405"/>
      <c r="M246" s="396"/>
      <c r="N246" s="397"/>
      <c r="O246" s="397"/>
      <c r="P246" s="397"/>
      <c r="Q246" s="397"/>
      <c r="R246" s="397"/>
      <c r="S246" s="397"/>
      <c r="T246" s="397"/>
      <c r="U246" s="397"/>
      <c r="X246" s="398"/>
      <c r="Y246" s="397"/>
      <c r="Z246" s="397"/>
      <c r="AA246" s="397"/>
      <c r="AB246" s="397"/>
      <c r="AC246" s="397"/>
      <c r="AD246" s="397"/>
      <c r="AE246" s="397"/>
      <c r="AF246" s="397"/>
      <c r="AG246" s="398"/>
      <c r="AH246" s="398"/>
      <c r="AI246" s="398"/>
      <c r="AJ246" s="398"/>
      <c r="AK246" s="398"/>
      <c r="AL246" s="398"/>
      <c r="AM246" s="398"/>
      <c r="AN246" s="398"/>
      <c r="AO246" s="398"/>
      <c r="AP246" s="398"/>
      <c r="AQ246" s="398"/>
      <c r="AR246" s="398"/>
      <c r="AS246" s="398"/>
      <c r="AT246" s="398"/>
      <c r="AU246" s="398"/>
      <c r="AV246" s="398"/>
      <c r="AW246" s="398"/>
      <c r="AX246" s="398"/>
      <c r="AY246" s="398"/>
      <c r="AZ246" s="398"/>
      <c r="BA246" s="398"/>
      <c r="BB246" s="398"/>
      <c r="BC246" s="398"/>
      <c r="BD246" s="398"/>
      <c r="BE246" s="398"/>
      <c r="BF246" s="398"/>
      <c r="BG246" s="398"/>
      <c r="BH246" s="398"/>
      <c r="BI246" s="398"/>
      <c r="BJ246" s="398"/>
      <c r="BK246" s="398"/>
      <c r="BL246" s="398"/>
      <c r="BM246" s="398"/>
      <c r="BN246" s="398"/>
      <c r="BO246" s="398"/>
    </row>
    <row r="247" spans="12:67" s="402" customFormat="1">
      <c r="L247" s="405"/>
      <c r="M247" s="396"/>
      <c r="N247" s="397"/>
      <c r="O247" s="397"/>
      <c r="P247" s="397"/>
      <c r="Q247" s="397"/>
      <c r="R247" s="397"/>
      <c r="S247" s="397"/>
      <c r="T247" s="397"/>
      <c r="U247" s="397"/>
      <c r="X247" s="398"/>
      <c r="Y247" s="397"/>
      <c r="Z247" s="397"/>
      <c r="AA247" s="397"/>
      <c r="AB247" s="397"/>
      <c r="AC247" s="397"/>
      <c r="AD247" s="397"/>
      <c r="AE247" s="397"/>
      <c r="AF247" s="397"/>
      <c r="AG247" s="398"/>
      <c r="AH247" s="398"/>
      <c r="AI247" s="398"/>
      <c r="AJ247" s="398"/>
      <c r="AK247" s="398"/>
      <c r="AL247" s="398"/>
      <c r="AM247" s="398"/>
      <c r="AN247" s="398"/>
      <c r="AO247" s="398"/>
      <c r="AP247" s="398"/>
      <c r="AQ247" s="398"/>
      <c r="AR247" s="398"/>
      <c r="AS247" s="398"/>
      <c r="AT247" s="398"/>
      <c r="AU247" s="398"/>
      <c r="AV247" s="398"/>
      <c r="AW247" s="398"/>
      <c r="AX247" s="398"/>
      <c r="AY247" s="398"/>
      <c r="AZ247" s="398"/>
      <c r="BA247" s="398"/>
      <c r="BB247" s="398"/>
      <c r="BC247" s="398"/>
      <c r="BD247" s="398"/>
      <c r="BE247" s="398"/>
      <c r="BF247" s="398"/>
      <c r="BG247" s="398"/>
      <c r="BH247" s="398"/>
      <c r="BI247" s="398"/>
      <c r="BJ247" s="398"/>
      <c r="BK247" s="398"/>
      <c r="BL247" s="398"/>
      <c r="BM247" s="398"/>
      <c r="BN247" s="398"/>
      <c r="BO247" s="398"/>
    </row>
    <row r="248" spans="12:67" s="402" customFormat="1">
      <c r="L248" s="405"/>
      <c r="M248" s="396"/>
      <c r="N248" s="397"/>
      <c r="O248" s="397"/>
      <c r="P248" s="397"/>
      <c r="Q248" s="397"/>
      <c r="R248" s="397"/>
      <c r="S248" s="397"/>
      <c r="T248" s="397"/>
      <c r="U248" s="397"/>
      <c r="X248" s="398"/>
      <c r="Y248" s="397"/>
      <c r="Z248" s="397"/>
      <c r="AA248" s="397"/>
      <c r="AB248" s="397"/>
      <c r="AC248" s="397"/>
      <c r="AD248" s="397"/>
      <c r="AE248" s="397"/>
      <c r="AF248" s="397"/>
      <c r="AG248" s="398"/>
      <c r="AH248" s="398"/>
      <c r="AI248" s="398"/>
      <c r="AJ248" s="398"/>
      <c r="AK248" s="398"/>
      <c r="AL248" s="398"/>
      <c r="AM248" s="398"/>
      <c r="AN248" s="398"/>
      <c r="AO248" s="398"/>
      <c r="AP248" s="398"/>
      <c r="AQ248" s="398"/>
      <c r="AR248" s="398"/>
      <c r="AS248" s="398"/>
      <c r="AT248" s="398"/>
      <c r="AU248" s="398"/>
      <c r="AV248" s="398"/>
      <c r="AW248" s="398"/>
      <c r="AX248" s="398"/>
      <c r="AY248" s="398"/>
      <c r="AZ248" s="398"/>
      <c r="BA248" s="398"/>
      <c r="BB248" s="398"/>
      <c r="BC248" s="398"/>
      <c r="BD248" s="398"/>
      <c r="BE248" s="398"/>
      <c r="BF248" s="398"/>
      <c r="BG248" s="398"/>
      <c r="BH248" s="398"/>
      <c r="BI248" s="398"/>
      <c r="BJ248" s="398"/>
      <c r="BK248" s="398"/>
      <c r="BL248" s="398"/>
      <c r="BM248" s="398"/>
      <c r="BN248" s="398"/>
      <c r="BO248" s="398"/>
    </row>
    <row r="249" spans="12:67" s="402" customFormat="1">
      <c r="L249" s="405"/>
      <c r="M249" s="396"/>
      <c r="N249" s="397"/>
      <c r="O249" s="397"/>
      <c r="P249" s="397"/>
      <c r="Q249" s="397"/>
      <c r="R249" s="397"/>
      <c r="S249" s="397"/>
      <c r="T249" s="397"/>
      <c r="U249" s="397"/>
      <c r="X249" s="398"/>
      <c r="Y249" s="397"/>
      <c r="Z249" s="397"/>
      <c r="AA249" s="397"/>
      <c r="AB249" s="397"/>
      <c r="AC249" s="397"/>
      <c r="AD249" s="397"/>
      <c r="AE249" s="397"/>
      <c r="AF249" s="397"/>
      <c r="AG249" s="398"/>
      <c r="AH249" s="398"/>
      <c r="AI249" s="398"/>
      <c r="AJ249" s="398"/>
      <c r="AK249" s="398"/>
      <c r="AL249" s="398"/>
      <c r="AM249" s="398"/>
      <c r="AN249" s="398"/>
      <c r="AO249" s="398"/>
      <c r="AP249" s="398"/>
      <c r="AQ249" s="398"/>
      <c r="AR249" s="398"/>
      <c r="AS249" s="398"/>
      <c r="AT249" s="398"/>
      <c r="AU249" s="398"/>
      <c r="AV249" s="398"/>
      <c r="AW249" s="398"/>
      <c r="AX249" s="398"/>
      <c r="AY249" s="398"/>
      <c r="AZ249" s="398"/>
      <c r="BA249" s="398"/>
      <c r="BB249" s="398"/>
      <c r="BC249" s="398"/>
      <c r="BD249" s="398"/>
      <c r="BE249" s="398"/>
      <c r="BF249" s="398"/>
      <c r="BG249" s="398"/>
      <c r="BH249" s="398"/>
      <c r="BI249" s="398"/>
      <c r="BJ249" s="398"/>
      <c r="BK249" s="398"/>
      <c r="BL249" s="398"/>
      <c r="BM249" s="398"/>
      <c r="BN249" s="398"/>
      <c r="BO249" s="398"/>
    </row>
    <row r="250" spans="12:67" s="402" customFormat="1">
      <c r="L250" s="405"/>
      <c r="M250" s="396"/>
      <c r="N250" s="397"/>
      <c r="O250" s="397"/>
      <c r="P250" s="397"/>
      <c r="Q250" s="397"/>
      <c r="R250" s="397"/>
      <c r="S250" s="397"/>
      <c r="T250" s="397"/>
      <c r="U250" s="397"/>
      <c r="X250" s="398"/>
      <c r="Y250" s="397"/>
      <c r="Z250" s="397"/>
      <c r="AA250" s="397"/>
      <c r="AB250" s="397"/>
      <c r="AC250" s="397"/>
      <c r="AD250" s="397"/>
      <c r="AE250" s="397"/>
      <c r="AF250" s="397"/>
      <c r="AG250" s="398"/>
      <c r="AH250" s="398"/>
      <c r="AI250" s="398"/>
      <c r="AJ250" s="398"/>
      <c r="AK250" s="398"/>
      <c r="AL250" s="398"/>
      <c r="AM250" s="398"/>
      <c r="AN250" s="398"/>
      <c r="AO250" s="398"/>
      <c r="AP250" s="398"/>
      <c r="AQ250" s="398"/>
      <c r="AR250" s="398"/>
      <c r="AS250" s="398"/>
      <c r="AT250" s="398"/>
      <c r="AU250" s="398"/>
      <c r="AV250" s="398"/>
      <c r="AW250" s="398"/>
      <c r="AX250" s="398"/>
      <c r="AY250" s="398"/>
      <c r="AZ250" s="398"/>
      <c r="BA250" s="398"/>
      <c r="BB250" s="398"/>
      <c r="BC250" s="398"/>
      <c r="BD250" s="398"/>
      <c r="BE250" s="398"/>
      <c r="BF250" s="398"/>
      <c r="BG250" s="398"/>
      <c r="BH250" s="398"/>
      <c r="BI250" s="398"/>
      <c r="BJ250" s="398"/>
      <c r="BK250" s="398"/>
      <c r="BL250" s="398"/>
      <c r="BM250" s="398"/>
      <c r="BN250" s="398"/>
      <c r="BO250" s="398"/>
    </row>
    <row r="251" spans="12:67" s="402" customFormat="1">
      <c r="L251" s="405"/>
      <c r="M251" s="396"/>
      <c r="N251" s="397"/>
      <c r="O251" s="397"/>
      <c r="P251" s="397"/>
      <c r="Q251" s="397"/>
      <c r="R251" s="397"/>
      <c r="S251" s="397"/>
      <c r="T251" s="397"/>
      <c r="U251" s="397"/>
      <c r="X251" s="398"/>
      <c r="Y251" s="397"/>
      <c r="Z251" s="397"/>
      <c r="AA251" s="397"/>
      <c r="AB251" s="397"/>
      <c r="AC251" s="397"/>
      <c r="AD251" s="397"/>
      <c r="AE251" s="397"/>
      <c r="AF251" s="397"/>
      <c r="AG251" s="398"/>
      <c r="AH251" s="398"/>
      <c r="AI251" s="398"/>
      <c r="AJ251" s="398"/>
      <c r="AK251" s="398"/>
      <c r="AL251" s="398"/>
      <c r="AM251" s="398"/>
      <c r="AN251" s="398"/>
      <c r="AO251" s="398"/>
      <c r="AP251" s="398"/>
      <c r="AQ251" s="398"/>
      <c r="AR251" s="398"/>
      <c r="AS251" s="398"/>
      <c r="AT251" s="398"/>
      <c r="AU251" s="398"/>
      <c r="AV251" s="398"/>
      <c r="AW251" s="398"/>
      <c r="AX251" s="398"/>
      <c r="AY251" s="398"/>
      <c r="AZ251" s="398"/>
      <c r="BA251" s="398"/>
      <c r="BB251" s="398"/>
      <c r="BC251" s="398"/>
      <c r="BD251" s="398"/>
      <c r="BE251" s="398"/>
      <c r="BF251" s="398"/>
      <c r="BG251" s="398"/>
      <c r="BH251" s="398"/>
      <c r="BI251" s="398"/>
      <c r="BJ251" s="398"/>
      <c r="BK251" s="398"/>
      <c r="BL251" s="398"/>
      <c r="BM251" s="398"/>
      <c r="BN251" s="398"/>
      <c r="BO251" s="398"/>
    </row>
    <row r="252" spans="12:67" s="402" customFormat="1">
      <c r="L252" s="405"/>
      <c r="M252" s="396"/>
      <c r="N252" s="397"/>
      <c r="O252" s="397"/>
      <c r="P252" s="397"/>
      <c r="Q252" s="397"/>
      <c r="R252" s="397"/>
      <c r="S252" s="397"/>
      <c r="T252" s="397"/>
      <c r="U252" s="397"/>
      <c r="X252" s="398"/>
      <c r="Y252" s="397"/>
      <c r="Z252" s="397"/>
      <c r="AA252" s="397"/>
      <c r="AB252" s="397"/>
      <c r="AC252" s="397"/>
      <c r="AD252" s="397"/>
      <c r="AE252" s="397"/>
      <c r="AF252" s="397"/>
      <c r="AG252" s="398"/>
      <c r="AH252" s="398"/>
      <c r="AI252" s="398"/>
      <c r="AJ252" s="398"/>
      <c r="AK252" s="398"/>
      <c r="AL252" s="398"/>
      <c r="AM252" s="398"/>
      <c r="AN252" s="398"/>
      <c r="AO252" s="398"/>
      <c r="AP252" s="398"/>
      <c r="AQ252" s="398"/>
      <c r="AR252" s="398"/>
      <c r="AS252" s="398"/>
      <c r="AT252" s="398"/>
      <c r="AU252" s="398"/>
      <c r="AV252" s="398"/>
      <c r="AW252" s="398"/>
      <c r="AX252" s="398"/>
      <c r="AY252" s="398"/>
      <c r="AZ252" s="398"/>
      <c r="BA252" s="398"/>
      <c r="BB252" s="398"/>
      <c r="BC252" s="398"/>
      <c r="BD252" s="398"/>
      <c r="BE252" s="398"/>
      <c r="BF252" s="398"/>
      <c r="BG252" s="398"/>
      <c r="BH252" s="398"/>
      <c r="BI252" s="398"/>
      <c r="BJ252" s="398"/>
      <c r="BK252" s="398"/>
      <c r="BL252" s="398"/>
      <c r="BM252" s="398"/>
      <c r="BN252" s="398"/>
      <c r="BO252" s="398"/>
    </row>
    <row r="253" spans="12:67" s="402" customFormat="1">
      <c r="L253" s="405"/>
      <c r="M253" s="396"/>
      <c r="N253" s="397"/>
      <c r="O253" s="397"/>
      <c r="P253" s="397"/>
      <c r="Q253" s="397"/>
      <c r="R253" s="397"/>
      <c r="S253" s="397"/>
      <c r="T253" s="397"/>
      <c r="U253" s="397"/>
      <c r="X253" s="398"/>
      <c r="Y253" s="397"/>
      <c r="Z253" s="397"/>
      <c r="AA253" s="397"/>
      <c r="AB253" s="397"/>
      <c r="AC253" s="397"/>
      <c r="AD253" s="397"/>
      <c r="AE253" s="397"/>
      <c r="AF253" s="397"/>
      <c r="AG253" s="398"/>
      <c r="AH253" s="398"/>
      <c r="AI253" s="398"/>
      <c r="AJ253" s="398"/>
      <c r="AK253" s="398"/>
      <c r="AL253" s="398"/>
      <c r="AM253" s="398"/>
      <c r="AN253" s="398"/>
      <c r="AO253" s="398"/>
      <c r="AP253" s="398"/>
      <c r="AQ253" s="398"/>
      <c r="AR253" s="398"/>
      <c r="AS253" s="398"/>
      <c r="AT253" s="398"/>
      <c r="AU253" s="398"/>
      <c r="AV253" s="398"/>
      <c r="AW253" s="398"/>
      <c r="AX253" s="398"/>
      <c r="AY253" s="398"/>
      <c r="AZ253" s="398"/>
      <c r="BA253" s="398"/>
      <c r="BB253" s="398"/>
      <c r="BC253" s="398"/>
      <c r="BD253" s="398"/>
      <c r="BE253" s="398"/>
      <c r="BF253" s="398"/>
      <c r="BG253" s="398"/>
      <c r="BH253" s="398"/>
      <c r="BI253" s="398"/>
      <c r="BJ253" s="398"/>
      <c r="BK253" s="398"/>
      <c r="BL253" s="398"/>
      <c r="BM253" s="398"/>
      <c r="BN253" s="398"/>
      <c r="BO253" s="398"/>
    </row>
    <row r="254" spans="12:67" s="402" customFormat="1">
      <c r="L254" s="405"/>
      <c r="M254" s="396"/>
      <c r="N254" s="397"/>
      <c r="O254" s="397"/>
      <c r="P254" s="397"/>
      <c r="Q254" s="397"/>
      <c r="R254" s="397"/>
      <c r="S254" s="397"/>
      <c r="T254" s="397"/>
      <c r="U254" s="397"/>
      <c r="X254" s="398"/>
      <c r="Y254" s="397"/>
      <c r="Z254" s="397"/>
      <c r="AA254" s="397"/>
      <c r="AB254" s="397"/>
      <c r="AC254" s="397"/>
      <c r="AD254" s="397"/>
      <c r="AE254" s="397"/>
      <c r="AF254" s="397"/>
      <c r="AG254" s="398"/>
      <c r="AH254" s="398"/>
      <c r="AI254" s="398"/>
      <c r="AJ254" s="398"/>
      <c r="AK254" s="398"/>
      <c r="AL254" s="398"/>
      <c r="AM254" s="398"/>
      <c r="AN254" s="398"/>
      <c r="AO254" s="398"/>
      <c r="AP254" s="398"/>
      <c r="AQ254" s="398"/>
      <c r="AR254" s="398"/>
      <c r="AS254" s="398"/>
      <c r="AT254" s="398"/>
      <c r="AU254" s="398"/>
      <c r="AV254" s="398"/>
      <c r="AW254" s="398"/>
      <c r="AX254" s="398"/>
      <c r="AY254" s="398"/>
      <c r="AZ254" s="398"/>
      <c r="BA254" s="398"/>
      <c r="BB254" s="398"/>
      <c r="BC254" s="398"/>
      <c r="BD254" s="398"/>
      <c r="BE254" s="398"/>
      <c r="BF254" s="398"/>
      <c r="BG254" s="398"/>
      <c r="BH254" s="398"/>
      <c r="BI254" s="398"/>
      <c r="BJ254" s="398"/>
      <c r="BK254" s="398"/>
      <c r="BL254" s="398"/>
      <c r="BM254" s="398"/>
      <c r="BN254" s="398"/>
      <c r="BO254" s="398"/>
    </row>
    <row r="255" spans="12:67" s="402" customFormat="1">
      <c r="L255" s="405"/>
      <c r="M255" s="396"/>
      <c r="N255" s="397"/>
      <c r="O255" s="397"/>
      <c r="P255" s="397"/>
      <c r="Q255" s="397"/>
      <c r="R255" s="397"/>
      <c r="S255" s="397"/>
      <c r="T255" s="397"/>
      <c r="U255" s="397"/>
      <c r="X255" s="398"/>
      <c r="Y255" s="397"/>
      <c r="Z255" s="397"/>
      <c r="AA255" s="397"/>
      <c r="AB255" s="397"/>
      <c r="AC255" s="397"/>
      <c r="AD255" s="397"/>
      <c r="AE255" s="397"/>
      <c r="AF255" s="397"/>
      <c r="AG255" s="398"/>
      <c r="AH255" s="398"/>
      <c r="AI255" s="398"/>
      <c r="AJ255" s="398"/>
      <c r="AK255" s="398"/>
      <c r="AL255" s="398"/>
      <c r="AM255" s="398"/>
      <c r="AN255" s="398"/>
      <c r="AO255" s="398"/>
      <c r="AP255" s="398"/>
      <c r="AQ255" s="398"/>
      <c r="AR255" s="398"/>
      <c r="AS255" s="398"/>
      <c r="AT255" s="398"/>
      <c r="AU255" s="398"/>
      <c r="AV255" s="398"/>
      <c r="AW255" s="398"/>
      <c r="AX255" s="398"/>
      <c r="AY255" s="398"/>
      <c r="AZ255" s="398"/>
      <c r="BA255" s="398"/>
      <c r="BB255" s="398"/>
      <c r="BC255" s="398"/>
      <c r="BD255" s="398"/>
      <c r="BE255" s="398"/>
      <c r="BF255" s="398"/>
      <c r="BG255" s="398"/>
      <c r="BH255" s="398"/>
      <c r="BI255" s="398"/>
      <c r="BJ255" s="398"/>
      <c r="BK255" s="398"/>
      <c r="BL255" s="398"/>
      <c r="BM255" s="398"/>
      <c r="BN255" s="398"/>
      <c r="BO255" s="398"/>
    </row>
    <row r="256" spans="12:67" s="402" customFormat="1">
      <c r="L256" s="405"/>
      <c r="M256" s="396"/>
      <c r="N256" s="397"/>
      <c r="O256" s="397"/>
      <c r="P256" s="397"/>
      <c r="Q256" s="397"/>
      <c r="R256" s="397"/>
      <c r="S256" s="397"/>
      <c r="T256" s="397"/>
      <c r="U256" s="397"/>
      <c r="X256" s="398"/>
      <c r="Y256" s="397"/>
      <c r="Z256" s="397"/>
      <c r="AA256" s="397"/>
      <c r="AB256" s="397"/>
      <c r="AC256" s="397"/>
      <c r="AD256" s="397"/>
      <c r="AE256" s="397"/>
      <c r="AF256" s="397"/>
      <c r="AG256" s="398"/>
      <c r="AH256" s="398"/>
      <c r="AI256" s="398"/>
      <c r="AJ256" s="398"/>
      <c r="AK256" s="398"/>
      <c r="AL256" s="398"/>
      <c r="AM256" s="398"/>
      <c r="AN256" s="398"/>
      <c r="AO256" s="398"/>
      <c r="AP256" s="398"/>
      <c r="AQ256" s="398"/>
      <c r="AR256" s="398"/>
      <c r="AS256" s="398"/>
      <c r="AT256" s="398"/>
      <c r="AU256" s="398"/>
      <c r="AV256" s="398"/>
      <c r="AW256" s="398"/>
      <c r="AX256" s="398"/>
      <c r="AY256" s="398"/>
      <c r="AZ256" s="398"/>
      <c r="BA256" s="398"/>
      <c r="BB256" s="398"/>
      <c r="BC256" s="398"/>
      <c r="BD256" s="398"/>
      <c r="BE256" s="398"/>
      <c r="BF256" s="398"/>
      <c r="BG256" s="398"/>
      <c r="BH256" s="398"/>
      <c r="BI256" s="398"/>
      <c r="BJ256" s="398"/>
      <c r="BK256" s="398"/>
      <c r="BL256" s="398"/>
      <c r="BM256" s="398"/>
      <c r="BN256" s="398"/>
      <c r="BO256" s="398"/>
    </row>
    <row r="257" spans="12:67" s="402" customFormat="1">
      <c r="L257" s="405"/>
      <c r="M257" s="396"/>
      <c r="N257" s="397"/>
      <c r="O257" s="397"/>
      <c r="P257" s="397"/>
      <c r="Q257" s="397"/>
      <c r="R257" s="397"/>
      <c r="S257" s="397"/>
      <c r="T257" s="397"/>
      <c r="U257" s="397"/>
      <c r="X257" s="398"/>
      <c r="Y257" s="397"/>
      <c r="Z257" s="397"/>
      <c r="AA257" s="397"/>
      <c r="AB257" s="397"/>
      <c r="AC257" s="397"/>
      <c r="AD257" s="397"/>
      <c r="AE257" s="397"/>
      <c r="AF257" s="397"/>
      <c r="AG257" s="398"/>
      <c r="AH257" s="398"/>
      <c r="AI257" s="398"/>
      <c r="AJ257" s="398"/>
      <c r="AK257" s="398"/>
      <c r="AL257" s="398"/>
      <c r="AM257" s="398"/>
      <c r="AN257" s="398"/>
      <c r="AO257" s="398"/>
      <c r="AP257" s="398"/>
      <c r="AQ257" s="398"/>
      <c r="AR257" s="398"/>
      <c r="AS257" s="398"/>
      <c r="AT257" s="398"/>
      <c r="AU257" s="398"/>
      <c r="AV257" s="398"/>
      <c r="AW257" s="398"/>
      <c r="AX257" s="398"/>
      <c r="AY257" s="398"/>
      <c r="AZ257" s="398"/>
      <c r="BA257" s="398"/>
      <c r="BB257" s="398"/>
      <c r="BC257" s="398"/>
      <c r="BD257" s="398"/>
      <c r="BE257" s="398"/>
      <c r="BF257" s="398"/>
      <c r="BG257" s="398"/>
      <c r="BH257" s="398"/>
      <c r="BI257" s="398"/>
      <c r="BJ257" s="398"/>
      <c r="BK257" s="398"/>
      <c r="BL257" s="398"/>
      <c r="BM257" s="398"/>
      <c r="BN257" s="398"/>
      <c r="BO257" s="398"/>
    </row>
    <row r="258" spans="12:67" s="402" customFormat="1">
      <c r="L258" s="405"/>
      <c r="M258" s="396"/>
      <c r="N258" s="397"/>
      <c r="O258" s="397"/>
      <c r="P258" s="397"/>
      <c r="Q258" s="397"/>
      <c r="R258" s="397"/>
      <c r="S258" s="397"/>
      <c r="T258" s="397"/>
      <c r="U258" s="397"/>
      <c r="X258" s="398"/>
      <c r="Y258" s="397"/>
      <c r="Z258" s="397"/>
      <c r="AA258" s="397"/>
      <c r="AB258" s="397"/>
      <c r="AC258" s="397"/>
      <c r="AD258" s="397"/>
      <c r="AE258" s="397"/>
      <c r="AF258" s="397"/>
      <c r="AG258" s="398"/>
      <c r="AH258" s="398"/>
      <c r="AI258" s="398"/>
      <c r="AJ258" s="398"/>
      <c r="AK258" s="398"/>
      <c r="AL258" s="398"/>
      <c r="AM258" s="398"/>
      <c r="AN258" s="398"/>
      <c r="AO258" s="398"/>
      <c r="AP258" s="398"/>
      <c r="AQ258" s="398"/>
      <c r="AR258" s="398"/>
      <c r="AS258" s="398"/>
      <c r="AT258" s="398"/>
      <c r="AU258" s="398"/>
      <c r="AV258" s="398"/>
      <c r="AW258" s="398"/>
      <c r="AX258" s="398"/>
      <c r="AY258" s="398"/>
      <c r="AZ258" s="398"/>
      <c r="BA258" s="398"/>
      <c r="BB258" s="398"/>
      <c r="BC258" s="398"/>
      <c r="BD258" s="398"/>
      <c r="BE258" s="398"/>
      <c r="BF258" s="398"/>
      <c r="BG258" s="398"/>
      <c r="BH258" s="398"/>
      <c r="BI258" s="398"/>
      <c r="BJ258" s="398"/>
      <c r="BK258" s="398"/>
      <c r="BL258" s="398"/>
      <c r="BM258" s="398"/>
      <c r="BN258" s="398"/>
      <c r="BO258" s="398"/>
    </row>
    <row r="259" spans="12:67" s="402" customFormat="1">
      <c r="L259" s="405"/>
      <c r="M259" s="396"/>
      <c r="N259" s="397"/>
      <c r="O259" s="397"/>
      <c r="P259" s="397"/>
      <c r="Q259" s="397"/>
      <c r="R259" s="397"/>
      <c r="S259" s="397"/>
      <c r="T259" s="397"/>
      <c r="U259" s="397"/>
      <c r="X259" s="398"/>
      <c r="Y259" s="397"/>
      <c r="Z259" s="397"/>
      <c r="AA259" s="397"/>
      <c r="AB259" s="397"/>
      <c r="AC259" s="397"/>
      <c r="AD259" s="397"/>
      <c r="AE259" s="397"/>
      <c r="AF259" s="397"/>
      <c r="AG259" s="398"/>
      <c r="AH259" s="398"/>
      <c r="AI259" s="398"/>
      <c r="AJ259" s="398"/>
      <c r="AK259" s="398"/>
      <c r="AL259" s="398"/>
      <c r="AM259" s="398"/>
      <c r="AN259" s="398"/>
      <c r="AO259" s="398"/>
      <c r="AP259" s="398"/>
      <c r="AQ259" s="398"/>
      <c r="AR259" s="398"/>
      <c r="AS259" s="398"/>
      <c r="AT259" s="398"/>
      <c r="AU259" s="398"/>
      <c r="AV259" s="398"/>
      <c r="AW259" s="398"/>
      <c r="AX259" s="398"/>
      <c r="AY259" s="398"/>
      <c r="AZ259" s="398"/>
      <c r="BA259" s="398"/>
      <c r="BB259" s="398"/>
      <c r="BC259" s="398"/>
      <c r="BD259" s="398"/>
      <c r="BE259" s="398"/>
      <c r="BF259" s="398"/>
      <c r="BG259" s="398"/>
      <c r="BH259" s="398"/>
      <c r="BI259" s="398"/>
      <c r="BJ259" s="398"/>
      <c r="BK259" s="398"/>
      <c r="BL259" s="398"/>
      <c r="BM259" s="398"/>
      <c r="BN259" s="398"/>
      <c r="BO259" s="398"/>
    </row>
    <row r="260" spans="12:67" s="402" customFormat="1">
      <c r="L260" s="405"/>
      <c r="M260" s="396"/>
      <c r="N260" s="397"/>
      <c r="O260" s="397"/>
      <c r="P260" s="397"/>
      <c r="Q260" s="397"/>
      <c r="R260" s="397"/>
      <c r="S260" s="397"/>
      <c r="T260" s="397"/>
      <c r="U260" s="397"/>
      <c r="X260" s="398"/>
      <c r="Y260" s="397"/>
      <c r="Z260" s="397"/>
      <c r="AA260" s="397"/>
      <c r="AB260" s="397"/>
      <c r="AC260" s="397"/>
      <c r="AD260" s="397"/>
      <c r="AE260" s="397"/>
      <c r="AF260" s="397"/>
      <c r="AG260" s="398"/>
      <c r="AH260" s="398"/>
      <c r="AI260" s="398"/>
      <c r="AJ260" s="398"/>
      <c r="AK260" s="398"/>
      <c r="AL260" s="398"/>
      <c r="AM260" s="398"/>
      <c r="AN260" s="398"/>
      <c r="AO260" s="398"/>
      <c r="AP260" s="398"/>
      <c r="AQ260" s="398"/>
      <c r="AR260" s="398"/>
      <c r="AS260" s="398"/>
      <c r="AT260" s="398"/>
      <c r="AU260" s="398"/>
      <c r="AV260" s="398"/>
      <c r="AW260" s="398"/>
      <c r="AX260" s="398"/>
      <c r="AY260" s="398"/>
      <c r="AZ260" s="398"/>
      <c r="BA260" s="398"/>
      <c r="BB260" s="398"/>
      <c r="BC260" s="398"/>
      <c r="BD260" s="398"/>
      <c r="BE260" s="398"/>
      <c r="BF260" s="398"/>
      <c r="BG260" s="398"/>
      <c r="BH260" s="398"/>
      <c r="BI260" s="398"/>
      <c r="BJ260" s="398"/>
      <c r="BK260" s="398"/>
      <c r="BL260" s="398"/>
      <c r="BM260" s="398"/>
      <c r="BN260" s="398"/>
      <c r="BO260" s="398"/>
    </row>
    <row r="261" spans="12:67" s="402" customFormat="1">
      <c r="L261" s="405"/>
      <c r="M261" s="396"/>
      <c r="N261" s="397"/>
      <c r="O261" s="397"/>
      <c r="P261" s="397"/>
      <c r="Q261" s="397"/>
      <c r="R261" s="397"/>
      <c r="S261" s="397"/>
      <c r="T261" s="397"/>
      <c r="U261" s="397"/>
      <c r="X261" s="398"/>
      <c r="Y261" s="397"/>
      <c r="Z261" s="397"/>
      <c r="AA261" s="397"/>
      <c r="AB261" s="397"/>
      <c r="AC261" s="397"/>
      <c r="AD261" s="397"/>
      <c r="AE261" s="397"/>
      <c r="AF261" s="397"/>
      <c r="AG261" s="398"/>
      <c r="AH261" s="398"/>
      <c r="AI261" s="398"/>
      <c r="AJ261" s="398"/>
      <c r="AK261" s="398"/>
      <c r="AL261" s="398"/>
      <c r="AM261" s="398"/>
      <c r="AN261" s="398"/>
      <c r="AO261" s="398"/>
      <c r="AP261" s="398"/>
      <c r="AQ261" s="398"/>
      <c r="AR261" s="398"/>
      <c r="AS261" s="398"/>
      <c r="AT261" s="398"/>
      <c r="AU261" s="398"/>
      <c r="AV261" s="398"/>
      <c r="AW261" s="398"/>
      <c r="AX261" s="398"/>
      <c r="AY261" s="398"/>
      <c r="AZ261" s="398"/>
      <c r="BA261" s="398"/>
      <c r="BB261" s="398"/>
      <c r="BC261" s="398"/>
      <c r="BD261" s="398"/>
      <c r="BE261" s="398"/>
      <c r="BF261" s="398"/>
      <c r="BG261" s="398"/>
      <c r="BH261" s="398"/>
      <c r="BI261" s="398"/>
      <c r="BJ261" s="398"/>
      <c r="BK261" s="398"/>
      <c r="BL261" s="398"/>
      <c r="BM261" s="398"/>
      <c r="BN261" s="398"/>
      <c r="BO261" s="398"/>
    </row>
    <row r="262" spans="12:67" s="402" customFormat="1">
      <c r="L262" s="405"/>
      <c r="M262" s="396"/>
      <c r="N262" s="397"/>
      <c r="O262" s="397"/>
      <c r="P262" s="397"/>
      <c r="Q262" s="397"/>
      <c r="R262" s="397"/>
      <c r="S262" s="397"/>
      <c r="T262" s="397"/>
      <c r="U262" s="397"/>
      <c r="X262" s="398"/>
      <c r="Y262" s="397"/>
      <c r="Z262" s="397"/>
      <c r="AA262" s="397"/>
      <c r="AB262" s="397"/>
      <c r="AC262" s="397"/>
      <c r="AD262" s="397"/>
      <c r="AE262" s="397"/>
      <c r="AF262" s="397"/>
      <c r="AG262" s="398"/>
      <c r="AH262" s="398"/>
      <c r="AI262" s="398"/>
      <c r="AJ262" s="398"/>
      <c r="AK262" s="398"/>
      <c r="AL262" s="398"/>
      <c r="AM262" s="398"/>
      <c r="AN262" s="398"/>
      <c r="AO262" s="398"/>
      <c r="AP262" s="398"/>
      <c r="AQ262" s="398"/>
      <c r="AR262" s="398"/>
      <c r="AS262" s="398"/>
      <c r="AT262" s="398"/>
      <c r="AU262" s="398"/>
      <c r="AV262" s="398"/>
      <c r="AW262" s="398"/>
      <c r="AX262" s="398"/>
      <c r="AY262" s="398"/>
      <c r="AZ262" s="398"/>
      <c r="BA262" s="398"/>
      <c r="BB262" s="398"/>
      <c r="BC262" s="398"/>
      <c r="BD262" s="398"/>
      <c r="BE262" s="398"/>
      <c r="BF262" s="398"/>
      <c r="BG262" s="398"/>
      <c r="BH262" s="398"/>
      <c r="BI262" s="398"/>
      <c r="BJ262" s="398"/>
      <c r="BK262" s="398"/>
      <c r="BL262" s="398"/>
      <c r="BM262" s="398"/>
      <c r="BN262" s="398"/>
      <c r="BO262" s="398"/>
    </row>
    <row r="263" spans="12:67" s="402" customFormat="1">
      <c r="L263" s="405"/>
      <c r="M263" s="396"/>
      <c r="N263" s="397"/>
      <c r="O263" s="397"/>
      <c r="P263" s="397"/>
      <c r="Q263" s="397"/>
      <c r="R263" s="397"/>
      <c r="S263" s="397"/>
      <c r="T263" s="397"/>
      <c r="U263" s="397"/>
      <c r="X263" s="398"/>
      <c r="Y263" s="397"/>
      <c r="Z263" s="397"/>
      <c r="AA263" s="397"/>
      <c r="AB263" s="397"/>
      <c r="AC263" s="397"/>
      <c r="AD263" s="397"/>
      <c r="AE263" s="397"/>
      <c r="AF263" s="397"/>
      <c r="AG263" s="398"/>
      <c r="AH263" s="398"/>
      <c r="AI263" s="398"/>
      <c r="AJ263" s="398"/>
      <c r="AK263" s="398"/>
      <c r="AL263" s="398"/>
      <c r="AM263" s="398"/>
      <c r="AN263" s="398"/>
      <c r="AO263" s="398"/>
      <c r="AP263" s="398"/>
      <c r="AQ263" s="398"/>
      <c r="AR263" s="398"/>
      <c r="AS263" s="398"/>
      <c r="AT263" s="398"/>
      <c r="AU263" s="398"/>
      <c r="AV263" s="398"/>
      <c r="AW263" s="398"/>
      <c r="AX263" s="398"/>
      <c r="AY263" s="398"/>
      <c r="AZ263" s="398"/>
      <c r="BA263" s="398"/>
      <c r="BB263" s="398"/>
      <c r="BC263" s="398"/>
      <c r="BD263" s="398"/>
      <c r="BE263" s="398"/>
      <c r="BF263" s="398"/>
      <c r="BG263" s="398"/>
      <c r="BH263" s="398"/>
      <c r="BI263" s="398"/>
      <c r="BJ263" s="398"/>
      <c r="BK263" s="398"/>
      <c r="BL263" s="398"/>
      <c r="BM263" s="398"/>
      <c r="BN263" s="398"/>
      <c r="BO263" s="398"/>
    </row>
    <row r="264" spans="12:67" s="402" customFormat="1">
      <c r="L264" s="405"/>
      <c r="M264" s="396"/>
      <c r="N264" s="397"/>
      <c r="O264" s="397"/>
      <c r="P264" s="397"/>
      <c r="Q264" s="397"/>
      <c r="R264" s="397"/>
      <c r="S264" s="397"/>
      <c r="T264" s="397"/>
      <c r="U264" s="397"/>
      <c r="X264" s="398"/>
      <c r="Y264" s="397"/>
      <c r="Z264" s="397"/>
      <c r="AA264" s="397"/>
      <c r="AB264" s="397"/>
      <c r="AC264" s="397"/>
      <c r="AD264" s="397"/>
      <c r="AE264" s="397"/>
      <c r="AF264" s="397"/>
      <c r="AG264" s="398"/>
      <c r="AH264" s="398"/>
      <c r="AI264" s="398"/>
      <c r="AJ264" s="398"/>
      <c r="AK264" s="398"/>
      <c r="AL264" s="398"/>
      <c r="AM264" s="398"/>
      <c r="AN264" s="398"/>
      <c r="AO264" s="398"/>
      <c r="AP264" s="398"/>
      <c r="AQ264" s="398"/>
      <c r="AR264" s="398"/>
      <c r="AS264" s="398"/>
      <c r="AT264" s="398"/>
      <c r="AU264" s="398"/>
      <c r="AV264" s="398"/>
      <c r="AW264" s="398"/>
      <c r="AX264" s="398"/>
      <c r="AY264" s="398"/>
      <c r="AZ264" s="398"/>
      <c r="BA264" s="398"/>
      <c r="BB264" s="398"/>
      <c r="BC264" s="398"/>
      <c r="BD264" s="398"/>
      <c r="BE264" s="398"/>
      <c r="BF264" s="398"/>
      <c r="BG264" s="398"/>
      <c r="BH264" s="398"/>
      <c r="BI264" s="398"/>
      <c r="BJ264" s="398"/>
      <c r="BK264" s="398"/>
      <c r="BL264" s="398"/>
      <c r="BM264" s="398"/>
      <c r="BN264" s="398"/>
      <c r="BO264" s="398"/>
    </row>
    <row r="265" spans="12:67" s="402" customFormat="1">
      <c r="L265" s="405"/>
      <c r="M265" s="396"/>
      <c r="N265" s="397"/>
      <c r="O265" s="397"/>
      <c r="P265" s="397"/>
      <c r="Q265" s="397"/>
      <c r="R265" s="397"/>
      <c r="S265" s="397"/>
      <c r="T265" s="397"/>
      <c r="U265" s="397"/>
      <c r="X265" s="398"/>
      <c r="Y265" s="397"/>
      <c r="Z265" s="397"/>
      <c r="AA265" s="397"/>
      <c r="AB265" s="397"/>
      <c r="AC265" s="397"/>
      <c r="AD265" s="397"/>
      <c r="AE265" s="397"/>
      <c r="AF265" s="397"/>
      <c r="AG265" s="398"/>
      <c r="AH265" s="398"/>
      <c r="AI265" s="398"/>
      <c r="AJ265" s="398"/>
      <c r="AK265" s="398"/>
      <c r="AL265" s="398"/>
      <c r="AM265" s="398"/>
      <c r="AN265" s="398"/>
      <c r="AO265" s="398"/>
      <c r="AP265" s="398"/>
      <c r="AQ265" s="398"/>
      <c r="AR265" s="398"/>
      <c r="AS265" s="398"/>
      <c r="AT265" s="398"/>
      <c r="AU265" s="398"/>
      <c r="AV265" s="398"/>
      <c r="AW265" s="398"/>
      <c r="AX265" s="398"/>
      <c r="AY265" s="398"/>
      <c r="AZ265" s="398"/>
      <c r="BA265" s="398"/>
      <c r="BB265" s="398"/>
      <c r="BC265" s="398"/>
      <c r="BD265" s="398"/>
      <c r="BE265" s="398"/>
      <c r="BF265" s="398"/>
      <c r="BG265" s="398"/>
      <c r="BH265" s="398"/>
      <c r="BI265" s="398"/>
      <c r="BJ265" s="398"/>
      <c r="BK265" s="398"/>
      <c r="BL265" s="398"/>
      <c r="BM265" s="398"/>
      <c r="BN265" s="398"/>
      <c r="BO265" s="398"/>
    </row>
    <row r="266" spans="12:67" s="402" customFormat="1">
      <c r="L266" s="405"/>
      <c r="M266" s="396"/>
      <c r="N266" s="397"/>
      <c r="O266" s="397"/>
      <c r="P266" s="397"/>
      <c r="Q266" s="397"/>
      <c r="R266" s="397"/>
      <c r="S266" s="397"/>
      <c r="T266" s="397"/>
      <c r="U266" s="397"/>
      <c r="X266" s="398"/>
      <c r="Y266" s="397"/>
      <c r="Z266" s="397"/>
      <c r="AA266" s="397"/>
      <c r="AB266" s="397"/>
      <c r="AC266" s="397"/>
      <c r="AD266" s="397"/>
      <c r="AE266" s="397"/>
      <c r="AF266" s="397"/>
      <c r="AG266" s="398"/>
      <c r="AH266" s="398"/>
      <c r="AI266" s="398"/>
      <c r="AJ266" s="398"/>
      <c r="AK266" s="398"/>
      <c r="AL266" s="398"/>
      <c r="AM266" s="398"/>
      <c r="AN266" s="398"/>
      <c r="AO266" s="398"/>
      <c r="AP266" s="398"/>
      <c r="AQ266" s="398"/>
      <c r="AR266" s="398"/>
      <c r="AS266" s="398"/>
      <c r="AT266" s="398"/>
      <c r="AU266" s="398"/>
      <c r="AV266" s="398"/>
      <c r="AW266" s="398"/>
      <c r="AX266" s="398"/>
      <c r="AY266" s="398"/>
      <c r="AZ266" s="398"/>
      <c r="BA266" s="398"/>
      <c r="BB266" s="398"/>
      <c r="BC266" s="398"/>
      <c r="BD266" s="398"/>
      <c r="BE266" s="398"/>
      <c r="BF266" s="398"/>
      <c r="BG266" s="398"/>
      <c r="BH266" s="398"/>
      <c r="BI266" s="398"/>
      <c r="BJ266" s="398"/>
      <c r="BK266" s="398"/>
      <c r="BL266" s="398"/>
      <c r="BM266" s="398"/>
      <c r="BN266" s="398"/>
      <c r="BO266" s="398"/>
    </row>
    <row r="267" spans="12:67" s="402" customFormat="1">
      <c r="L267" s="405"/>
      <c r="M267" s="396"/>
      <c r="N267" s="397"/>
      <c r="O267" s="397"/>
      <c r="P267" s="397"/>
      <c r="Q267" s="397"/>
      <c r="R267" s="397"/>
      <c r="S267" s="397"/>
      <c r="T267" s="397"/>
      <c r="U267" s="397"/>
      <c r="X267" s="398"/>
      <c r="Y267" s="397"/>
      <c r="Z267" s="397"/>
      <c r="AA267" s="397"/>
      <c r="AB267" s="397"/>
      <c r="AC267" s="397"/>
      <c r="AD267" s="397"/>
      <c r="AE267" s="397"/>
      <c r="AF267" s="397"/>
      <c r="AG267" s="398"/>
      <c r="AH267" s="398"/>
      <c r="AI267" s="398"/>
      <c r="AJ267" s="398"/>
      <c r="AK267" s="398"/>
      <c r="AL267" s="398"/>
      <c r="AM267" s="398"/>
      <c r="AN267" s="398"/>
      <c r="AO267" s="398"/>
      <c r="AP267" s="398"/>
      <c r="AQ267" s="398"/>
      <c r="AR267" s="398"/>
      <c r="AS267" s="398"/>
      <c r="AT267" s="398"/>
      <c r="AU267" s="398"/>
      <c r="AV267" s="398"/>
      <c r="AW267" s="398"/>
      <c r="AX267" s="398"/>
      <c r="AY267" s="398"/>
      <c r="AZ267" s="398"/>
      <c r="BA267" s="398"/>
      <c r="BB267" s="398"/>
      <c r="BC267" s="398"/>
      <c r="BD267" s="398"/>
      <c r="BE267" s="398"/>
      <c r="BF267" s="398"/>
      <c r="BG267" s="398"/>
      <c r="BH267" s="398"/>
      <c r="BI267" s="398"/>
      <c r="BJ267" s="398"/>
      <c r="BK267" s="398"/>
      <c r="BL267" s="398"/>
      <c r="BM267" s="398"/>
      <c r="BN267" s="398"/>
      <c r="BO267" s="398"/>
    </row>
    <row r="268" spans="12:67" s="402" customFormat="1">
      <c r="L268" s="405"/>
      <c r="M268" s="396"/>
      <c r="N268" s="397"/>
      <c r="O268" s="397"/>
      <c r="P268" s="397"/>
      <c r="Q268" s="397"/>
      <c r="R268" s="397"/>
      <c r="S268" s="397"/>
      <c r="T268" s="397"/>
      <c r="U268" s="397"/>
      <c r="X268" s="398"/>
      <c r="Y268" s="397"/>
      <c r="Z268" s="397"/>
      <c r="AA268" s="397"/>
      <c r="AB268" s="397"/>
      <c r="AC268" s="397"/>
      <c r="AD268" s="397"/>
      <c r="AE268" s="397"/>
      <c r="AF268" s="397"/>
      <c r="AG268" s="398"/>
      <c r="AH268" s="398"/>
      <c r="AI268" s="398"/>
      <c r="AJ268" s="398"/>
      <c r="AK268" s="398"/>
      <c r="AL268" s="398"/>
      <c r="AM268" s="398"/>
      <c r="AN268" s="398"/>
      <c r="AO268" s="398"/>
      <c r="AP268" s="398"/>
      <c r="AQ268" s="398"/>
      <c r="AR268" s="398"/>
      <c r="AS268" s="398"/>
      <c r="AT268" s="398"/>
      <c r="AU268" s="398"/>
      <c r="AV268" s="398"/>
      <c r="AW268" s="398"/>
      <c r="AX268" s="398"/>
      <c r="AY268" s="398"/>
      <c r="AZ268" s="398"/>
      <c r="BA268" s="398"/>
      <c r="BB268" s="398"/>
      <c r="BC268" s="398"/>
      <c r="BD268" s="398"/>
      <c r="BE268" s="398"/>
      <c r="BF268" s="398"/>
      <c r="BG268" s="398"/>
      <c r="BH268" s="398"/>
      <c r="BI268" s="398"/>
      <c r="BJ268" s="398"/>
      <c r="BK268" s="398"/>
      <c r="BL268" s="398"/>
      <c r="BM268" s="398"/>
      <c r="BN268" s="398"/>
      <c r="BO268" s="398"/>
    </row>
    <row r="269" spans="12:67" s="402" customFormat="1">
      <c r="L269" s="405"/>
      <c r="M269" s="396"/>
      <c r="N269" s="397"/>
      <c r="O269" s="397"/>
      <c r="P269" s="397"/>
      <c r="Q269" s="397"/>
      <c r="R269" s="397"/>
      <c r="S269" s="397"/>
      <c r="T269" s="397"/>
      <c r="U269" s="397"/>
      <c r="X269" s="398"/>
      <c r="Y269" s="397"/>
      <c r="Z269" s="397"/>
      <c r="AA269" s="397"/>
      <c r="AB269" s="397"/>
      <c r="AC269" s="397"/>
      <c r="AD269" s="397"/>
      <c r="AE269" s="397"/>
      <c r="AF269" s="397"/>
      <c r="AG269" s="398"/>
      <c r="AH269" s="398"/>
      <c r="AI269" s="398"/>
      <c r="AJ269" s="398"/>
      <c r="AK269" s="398"/>
      <c r="AL269" s="398"/>
      <c r="AM269" s="398"/>
      <c r="AN269" s="398"/>
      <c r="AO269" s="398"/>
      <c r="AP269" s="398"/>
      <c r="AQ269" s="398"/>
      <c r="AR269" s="398"/>
      <c r="AS269" s="398"/>
      <c r="AT269" s="398"/>
      <c r="AU269" s="398"/>
      <c r="AV269" s="398"/>
      <c r="AW269" s="398"/>
      <c r="AX269" s="398"/>
      <c r="AY269" s="398"/>
      <c r="AZ269" s="398"/>
      <c r="BA269" s="398"/>
      <c r="BB269" s="398"/>
      <c r="BC269" s="398"/>
      <c r="BD269" s="398"/>
      <c r="BE269" s="398"/>
      <c r="BF269" s="398"/>
      <c r="BG269" s="398"/>
      <c r="BH269" s="398"/>
      <c r="BI269" s="398"/>
      <c r="BJ269" s="398"/>
      <c r="BK269" s="398"/>
      <c r="BL269" s="398"/>
      <c r="BM269" s="398"/>
      <c r="BN269" s="398"/>
      <c r="BO269" s="398"/>
    </row>
    <row r="270" spans="12:67" s="402" customFormat="1">
      <c r="L270" s="405"/>
      <c r="M270" s="396"/>
      <c r="N270" s="397"/>
      <c r="O270" s="397"/>
      <c r="P270" s="397"/>
      <c r="Q270" s="397"/>
      <c r="R270" s="397"/>
      <c r="S270" s="397"/>
      <c r="T270" s="397"/>
      <c r="U270" s="397"/>
      <c r="X270" s="398"/>
      <c r="Y270" s="397"/>
      <c r="Z270" s="397"/>
      <c r="AA270" s="397"/>
      <c r="AB270" s="397"/>
      <c r="AC270" s="397"/>
      <c r="AD270" s="397"/>
      <c r="AE270" s="397"/>
      <c r="AF270" s="397"/>
      <c r="AG270" s="398"/>
      <c r="AH270" s="398"/>
      <c r="AI270" s="398"/>
      <c r="AJ270" s="398"/>
      <c r="AK270" s="398"/>
      <c r="AL270" s="398"/>
      <c r="AM270" s="398"/>
      <c r="AN270" s="398"/>
      <c r="AO270" s="398"/>
      <c r="AP270" s="398"/>
      <c r="AQ270" s="398"/>
      <c r="AR270" s="398"/>
      <c r="AS270" s="398"/>
      <c r="AT270" s="398"/>
      <c r="AU270" s="398"/>
      <c r="AV270" s="398"/>
      <c r="AW270" s="398"/>
      <c r="AX270" s="398"/>
      <c r="AY270" s="398"/>
      <c r="AZ270" s="398"/>
      <c r="BA270" s="398"/>
      <c r="BB270" s="398"/>
      <c r="BC270" s="398"/>
      <c r="BD270" s="398"/>
      <c r="BE270" s="398"/>
      <c r="BF270" s="398"/>
      <c r="BG270" s="398"/>
      <c r="BH270" s="398"/>
      <c r="BI270" s="398"/>
      <c r="BJ270" s="398"/>
      <c r="BK270" s="398"/>
      <c r="BL270" s="398"/>
      <c r="BM270" s="398"/>
      <c r="BN270" s="398"/>
      <c r="BO270" s="398"/>
    </row>
    <row r="271" spans="12:67" s="402" customFormat="1">
      <c r="L271" s="405"/>
      <c r="M271" s="396"/>
      <c r="N271" s="397"/>
      <c r="O271" s="397"/>
      <c r="P271" s="397"/>
      <c r="Q271" s="397"/>
      <c r="R271" s="397"/>
      <c r="S271" s="397"/>
      <c r="T271" s="397"/>
      <c r="U271" s="397"/>
      <c r="X271" s="398"/>
      <c r="Y271" s="397"/>
      <c r="Z271" s="397"/>
      <c r="AA271" s="397"/>
      <c r="AB271" s="397"/>
      <c r="AC271" s="397"/>
      <c r="AD271" s="397"/>
      <c r="AE271" s="397"/>
      <c r="AF271" s="397"/>
      <c r="AG271" s="398"/>
      <c r="AH271" s="398"/>
      <c r="AI271" s="398"/>
      <c r="AJ271" s="398"/>
      <c r="AK271" s="398"/>
      <c r="AL271" s="398"/>
      <c r="AM271" s="398"/>
      <c r="AN271" s="398"/>
      <c r="AO271" s="398"/>
      <c r="AP271" s="398"/>
      <c r="AQ271" s="398"/>
      <c r="AR271" s="398"/>
      <c r="AS271" s="398"/>
      <c r="AT271" s="398"/>
      <c r="AU271" s="398"/>
      <c r="AV271" s="398"/>
      <c r="AW271" s="398"/>
      <c r="AX271" s="398"/>
      <c r="AY271" s="398"/>
      <c r="AZ271" s="398"/>
      <c r="BA271" s="398"/>
      <c r="BB271" s="398"/>
      <c r="BC271" s="398"/>
      <c r="BD271" s="398"/>
      <c r="BE271" s="398"/>
      <c r="BF271" s="398"/>
      <c r="BG271" s="398"/>
      <c r="BH271" s="398"/>
      <c r="BI271" s="398"/>
      <c r="BJ271" s="398"/>
      <c r="BK271" s="398"/>
      <c r="BL271" s="398"/>
      <c r="BM271" s="398"/>
      <c r="BN271" s="398"/>
      <c r="BO271" s="398"/>
    </row>
    <row r="272" spans="12:67" s="402" customFormat="1">
      <c r="L272" s="405"/>
      <c r="M272" s="396"/>
      <c r="N272" s="397"/>
      <c r="O272" s="397"/>
      <c r="P272" s="397"/>
      <c r="Q272" s="397"/>
      <c r="R272" s="397"/>
      <c r="S272" s="397"/>
      <c r="T272" s="397"/>
      <c r="U272" s="397"/>
      <c r="X272" s="398"/>
      <c r="Y272" s="397"/>
      <c r="Z272" s="397"/>
      <c r="AA272" s="397"/>
      <c r="AB272" s="397"/>
      <c r="AC272" s="397"/>
      <c r="AD272" s="397"/>
      <c r="AE272" s="397"/>
      <c r="AF272" s="397"/>
      <c r="AG272" s="398"/>
      <c r="AH272" s="398"/>
      <c r="AI272" s="398"/>
      <c r="AJ272" s="398"/>
      <c r="AK272" s="398"/>
      <c r="AL272" s="398"/>
      <c r="AM272" s="398"/>
      <c r="AN272" s="398"/>
      <c r="AO272" s="398"/>
      <c r="AP272" s="398"/>
      <c r="AQ272" s="398"/>
      <c r="AR272" s="398"/>
      <c r="AS272" s="398"/>
      <c r="AT272" s="398"/>
      <c r="AU272" s="398"/>
      <c r="AV272" s="398"/>
      <c r="AW272" s="398"/>
      <c r="AX272" s="398"/>
      <c r="AY272" s="398"/>
      <c r="AZ272" s="398"/>
      <c r="BA272" s="398"/>
      <c r="BB272" s="398"/>
      <c r="BC272" s="398"/>
      <c r="BD272" s="398"/>
      <c r="BE272" s="398"/>
      <c r="BF272" s="398"/>
      <c r="BG272" s="398"/>
      <c r="BH272" s="398"/>
      <c r="BI272" s="398"/>
      <c r="BJ272" s="398"/>
      <c r="BK272" s="398"/>
      <c r="BL272" s="398"/>
      <c r="BM272" s="398"/>
      <c r="BN272" s="398"/>
      <c r="BO272" s="398"/>
    </row>
    <row r="273" spans="12:67" s="402" customFormat="1">
      <c r="L273" s="405"/>
      <c r="M273" s="396"/>
      <c r="N273" s="397"/>
      <c r="O273" s="397"/>
      <c r="P273" s="397"/>
      <c r="Q273" s="397"/>
      <c r="R273" s="397"/>
      <c r="S273" s="397"/>
      <c r="T273" s="397"/>
      <c r="U273" s="397"/>
      <c r="X273" s="398"/>
      <c r="Y273" s="397"/>
      <c r="Z273" s="397"/>
      <c r="AA273" s="397"/>
      <c r="AB273" s="397"/>
      <c r="AC273" s="397"/>
      <c r="AD273" s="397"/>
      <c r="AE273" s="397"/>
      <c r="AF273" s="397"/>
      <c r="AG273" s="398"/>
      <c r="AH273" s="398"/>
      <c r="AI273" s="398"/>
      <c r="AJ273" s="398"/>
      <c r="AK273" s="398"/>
      <c r="AL273" s="398"/>
      <c r="AM273" s="398"/>
      <c r="AN273" s="398"/>
      <c r="AO273" s="398"/>
      <c r="AP273" s="398"/>
      <c r="AQ273" s="398"/>
      <c r="AR273" s="398"/>
      <c r="AS273" s="398"/>
      <c r="AT273" s="398"/>
      <c r="AU273" s="398"/>
      <c r="AV273" s="398"/>
      <c r="AW273" s="398"/>
      <c r="AX273" s="398"/>
      <c r="AY273" s="398"/>
      <c r="AZ273" s="398"/>
      <c r="BA273" s="398"/>
      <c r="BB273" s="398"/>
      <c r="BC273" s="398"/>
      <c r="BD273" s="398"/>
      <c r="BE273" s="398"/>
      <c r="BF273" s="398"/>
      <c r="BG273" s="398"/>
      <c r="BH273" s="398"/>
      <c r="BI273" s="398"/>
      <c r="BJ273" s="398"/>
      <c r="BK273" s="398"/>
      <c r="BL273" s="398"/>
      <c r="BM273" s="398"/>
      <c r="BN273" s="398"/>
      <c r="BO273" s="398"/>
    </row>
    <row r="274" spans="12:67" s="402" customFormat="1">
      <c r="L274" s="405"/>
      <c r="M274" s="396"/>
      <c r="N274" s="397"/>
      <c r="O274" s="397"/>
      <c r="P274" s="397"/>
      <c r="Q274" s="397"/>
      <c r="R274" s="397"/>
      <c r="S274" s="397"/>
      <c r="T274" s="397"/>
      <c r="U274" s="397"/>
      <c r="X274" s="398"/>
      <c r="Y274" s="397"/>
      <c r="Z274" s="397"/>
      <c r="AA274" s="397"/>
      <c r="AB274" s="397"/>
      <c r="AC274" s="397"/>
      <c r="AD274" s="397"/>
      <c r="AE274" s="397"/>
      <c r="AF274" s="397"/>
      <c r="AG274" s="398"/>
      <c r="AH274" s="398"/>
      <c r="AI274" s="398"/>
      <c r="AJ274" s="398"/>
      <c r="AK274" s="398"/>
      <c r="AL274" s="398"/>
      <c r="AM274" s="398"/>
      <c r="AN274" s="398"/>
      <c r="AO274" s="398"/>
      <c r="AP274" s="398"/>
      <c r="AQ274" s="398"/>
      <c r="AR274" s="398"/>
      <c r="AS274" s="398"/>
      <c r="AT274" s="398"/>
      <c r="AU274" s="398"/>
      <c r="AV274" s="398"/>
      <c r="AW274" s="398"/>
      <c r="AX274" s="398"/>
      <c r="AY274" s="398"/>
      <c r="AZ274" s="398"/>
      <c r="BA274" s="398"/>
      <c r="BB274" s="398"/>
      <c r="BC274" s="398"/>
      <c r="BD274" s="398"/>
      <c r="BE274" s="398"/>
      <c r="BF274" s="398"/>
      <c r="BG274" s="398"/>
      <c r="BH274" s="398"/>
      <c r="BI274" s="398"/>
      <c r="BJ274" s="398"/>
      <c r="BK274" s="398"/>
      <c r="BL274" s="398"/>
      <c r="BM274" s="398"/>
      <c r="BN274" s="398"/>
      <c r="BO274" s="398"/>
    </row>
    <row r="275" spans="12:67" s="402" customFormat="1">
      <c r="L275" s="405"/>
      <c r="M275" s="396"/>
      <c r="N275" s="397"/>
      <c r="O275" s="397"/>
      <c r="P275" s="397"/>
      <c r="Q275" s="397"/>
      <c r="R275" s="397"/>
      <c r="S275" s="397"/>
      <c r="T275" s="397"/>
      <c r="U275" s="397"/>
      <c r="X275" s="398"/>
      <c r="Y275" s="397"/>
      <c r="Z275" s="397"/>
      <c r="AA275" s="397"/>
      <c r="AB275" s="397"/>
      <c r="AC275" s="397"/>
      <c r="AD275" s="397"/>
      <c r="AE275" s="397"/>
      <c r="AF275" s="397"/>
      <c r="AG275" s="398"/>
      <c r="AH275" s="398"/>
      <c r="AI275" s="398"/>
      <c r="AJ275" s="398"/>
      <c r="AK275" s="398"/>
      <c r="AL275" s="398"/>
      <c r="AM275" s="398"/>
      <c r="AN275" s="398"/>
      <c r="AO275" s="398"/>
      <c r="AP275" s="398"/>
      <c r="AQ275" s="398"/>
      <c r="AR275" s="398"/>
      <c r="AS275" s="398"/>
      <c r="AT275" s="398"/>
      <c r="AU275" s="398"/>
      <c r="AV275" s="398"/>
      <c r="AW275" s="398"/>
      <c r="AX275" s="398"/>
      <c r="AY275" s="398"/>
      <c r="AZ275" s="398"/>
      <c r="BA275" s="398"/>
      <c r="BB275" s="398"/>
      <c r="BC275" s="398"/>
      <c r="BD275" s="398"/>
      <c r="BE275" s="398"/>
      <c r="BF275" s="398"/>
      <c r="BG275" s="398"/>
      <c r="BH275" s="398"/>
      <c r="BI275" s="398"/>
      <c r="BJ275" s="398"/>
      <c r="BK275" s="398"/>
      <c r="BL275" s="398"/>
      <c r="BM275" s="398"/>
      <c r="BN275" s="398"/>
      <c r="BO275" s="398"/>
    </row>
    <row r="276" spans="12:67" s="402" customFormat="1">
      <c r="L276" s="405"/>
      <c r="M276" s="396"/>
      <c r="N276" s="397"/>
      <c r="O276" s="397"/>
      <c r="P276" s="397"/>
      <c r="Q276" s="397"/>
      <c r="R276" s="397"/>
      <c r="S276" s="397"/>
      <c r="T276" s="397"/>
      <c r="U276" s="397"/>
      <c r="X276" s="398"/>
      <c r="Y276" s="397"/>
      <c r="Z276" s="397"/>
      <c r="AA276" s="397"/>
      <c r="AB276" s="397"/>
      <c r="AC276" s="397"/>
      <c r="AD276" s="397"/>
      <c r="AE276" s="397"/>
      <c r="AF276" s="397"/>
      <c r="AG276" s="398"/>
      <c r="AH276" s="398"/>
      <c r="AI276" s="398"/>
      <c r="AJ276" s="398"/>
      <c r="AK276" s="398"/>
      <c r="AL276" s="398"/>
      <c r="AM276" s="398"/>
      <c r="AN276" s="398"/>
      <c r="AO276" s="398"/>
      <c r="AP276" s="398"/>
      <c r="AQ276" s="398"/>
      <c r="AR276" s="398"/>
      <c r="AS276" s="398"/>
      <c r="AT276" s="398"/>
      <c r="AU276" s="398"/>
      <c r="AV276" s="398"/>
      <c r="AW276" s="398"/>
      <c r="AX276" s="398"/>
      <c r="AY276" s="398"/>
      <c r="AZ276" s="398"/>
      <c r="BA276" s="398"/>
      <c r="BB276" s="398"/>
      <c r="BC276" s="398"/>
      <c r="BD276" s="398"/>
      <c r="BE276" s="398"/>
      <c r="BF276" s="398"/>
      <c r="BG276" s="398"/>
      <c r="BH276" s="398"/>
      <c r="BI276" s="398"/>
      <c r="BJ276" s="398"/>
      <c r="BK276" s="398"/>
      <c r="BL276" s="398"/>
      <c r="BM276" s="398"/>
      <c r="BN276" s="398"/>
      <c r="BO276" s="398"/>
    </row>
    <row r="277" spans="12:67" s="402" customFormat="1">
      <c r="L277" s="405"/>
      <c r="M277" s="396"/>
      <c r="N277" s="397"/>
      <c r="O277" s="397"/>
      <c r="P277" s="397"/>
      <c r="Q277" s="397"/>
      <c r="R277" s="397"/>
      <c r="S277" s="397"/>
      <c r="T277" s="397"/>
      <c r="U277" s="397"/>
      <c r="X277" s="398"/>
      <c r="Y277" s="397"/>
      <c r="Z277" s="397"/>
      <c r="AA277" s="397"/>
      <c r="AB277" s="397"/>
      <c r="AC277" s="397"/>
      <c r="AD277" s="397"/>
      <c r="AE277" s="397"/>
      <c r="AF277" s="397"/>
      <c r="AG277" s="398"/>
      <c r="AH277" s="398"/>
      <c r="AI277" s="398"/>
      <c r="AJ277" s="398"/>
      <c r="AK277" s="398"/>
      <c r="AL277" s="398"/>
      <c r="AM277" s="398"/>
      <c r="AN277" s="398"/>
      <c r="AO277" s="398"/>
      <c r="AP277" s="398"/>
      <c r="AQ277" s="398"/>
      <c r="AR277" s="398"/>
      <c r="AS277" s="398"/>
      <c r="AT277" s="398"/>
      <c r="AU277" s="398"/>
      <c r="AV277" s="398"/>
      <c r="AW277" s="398"/>
      <c r="AX277" s="398"/>
      <c r="AY277" s="398"/>
      <c r="AZ277" s="398"/>
      <c r="BA277" s="398"/>
      <c r="BB277" s="398"/>
      <c r="BC277" s="398"/>
      <c r="BD277" s="398"/>
      <c r="BE277" s="398"/>
      <c r="BF277" s="398"/>
      <c r="BG277" s="398"/>
      <c r="BH277" s="398"/>
      <c r="BI277" s="398"/>
      <c r="BJ277" s="398"/>
      <c r="BK277" s="398"/>
      <c r="BL277" s="398"/>
      <c r="BM277" s="398"/>
      <c r="BN277" s="398"/>
      <c r="BO277" s="398"/>
    </row>
    <row r="278" spans="12:67" s="402" customFormat="1">
      <c r="L278" s="405"/>
      <c r="M278" s="396"/>
      <c r="N278" s="397"/>
      <c r="O278" s="397"/>
      <c r="P278" s="397"/>
      <c r="Q278" s="397"/>
      <c r="R278" s="397"/>
      <c r="S278" s="397"/>
      <c r="T278" s="397"/>
      <c r="U278" s="397"/>
      <c r="X278" s="398"/>
      <c r="Y278" s="397"/>
      <c r="Z278" s="397"/>
      <c r="AA278" s="397"/>
      <c r="AB278" s="397"/>
      <c r="AC278" s="397"/>
      <c r="AD278" s="397"/>
      <c r="AE278" s="397"/>
      <c r="AF278" s="397"/>
      <c r="AG278" s="398"/>
      <c r="AH278" s="398"/>
      <c r="AI278" s="398"/>
      <c r="AJ278" s="398"/>
      <c r="AK278" s="398"/>
      <c r="AL278" s="398"/>
      <c r="AM278" s="398"/>
      <c r="AN278" s="398"/>
      <c r="AO278" s="398"/>
      <c r="AP278" s="398"/>
      <c r="AQ278" s="398"/>
      <c r="AR278" s="398"/>
      <c r="AS278" s="398"/>
      <c r="AT278" s="398"/>
      <c r="AU278" s="398"/>
      <c r="AV278" s="398"/>
      <c r="AW278" s="398"/>
      <c r="AX278" s="398"/>
      <c r="AY278" s="398"/>
      <c r="AZ278" s="398"/>
      <c r="BA278" s="398"/>
      <c r="BB278" s="398"/>
      <c r="BC278" s="398"/>
      <c r="BD278" s="398"/>
      <c r="BE278" s="398"/>
      <c r="BF278" s="398"/>
      <c r="BG278" s="398"/>
      <c r="BH278" s="398"/>
      <c r="BI278" s="398"/>
      <c r="BJ278" s="398"/>
      <c r="BK278" s="398"/>
      <c r="BL278" s="398"/>
      <c r="BM278" s="398"/>
      <c r="BN278" s="398"/>
      <c r="BO278" s="398"/>
    </row>
    <row r="279" spans="12:67" s="402" customFormat="1">
      <c r="L279" s="405"/>
      <c r="M279" s="396"/>
      <c r="N279" s="397"/>
      <c r="O279" s="397"/>
      <c r="P279" s="397"/>
      <c r="Q279" s="397"/>
      <c r="R279" s="397"/>
      <c r="S279" s="397"/>
      <c r="T279" s="397"/>
      <c r="U279" s="397"/>
      <c r="X279" s="398"/>
      <c r="Y279" s="397"/>
      <c r="Z279" s="397"/>
      <c r="AA279" s="397"/>
      <c r="AB279" s="397"/>
      <c r="AC279" s="397"/>
      <c r="AD279" s="397"/>
      <c r="AE279" s="397"/>
      <c r="AF279" s="397"/>
      <c r="AG279" s="398"/>
      <c r="AH279" s="398"/>
      <c r="AI279" s="398"/>
      <c r="AJ279" s="398"/>
      <c r="AK279" s="398"/>
      <c r="AL279" s="398"/>
      <c r="AM279" s="398"/>
      <c r="AN279" s="398"/>
      <c r="AO279" s="398"/>
      <c r="AP279" s="398"/>
      <c r="AQ279" s="398"/>
      <c r="AR279" s="398"/>
      <c r="AS279" s="398"/>
      <c r="AT279" s="398"/>
      <c r="AU279" s="398"/>
      <c r="AV279" s="398"/>
      <c r="AW279" s="398"/>
      <c r="AX279" s="398"/>
      <c r="AY279" s="398"/>
      <c r="AZ279" s="398"/>
      <c r="BA279" s="398"/>
      <c r="BB279" s="398"/>
      <c r="BC279" s="398"/>
      <c r="BD279" s="398"/>
      <c r="BE279" s="398"/>
      <c r="BF279" s="398"/>
      <c r="BG279" s="398"/>
      <c r="BH279" s="398"/>
      <c r="BI279" s="398"/>
      <c r="BJ279" s="398"/>
      <c r="BK279" s="398"/>
      <c r="BL279" s="398"/>
      <c r="BM279" s="398"/>
      <c r="BN279" s="398"/>
      <c r="BO279" s="398"/>
    </row>
    <row r="280" spans="12:67" s="402" customFormat="1">
      <c r="L280" s="405"/>
      <c r="M280" s="396"/>
      <c r="N280" s="397"/>
      <c r="O280" s="397"/>
      <c r="P280" s="397"/>
      <c r="Q280" s="397"/>
      <c r="R280" s="397"/>
      <c r="S280" s="397"/>
      <c r="T280" s="397"/>
      <c r="U280" s="397"/>
      <c r="X280" s="398"/>
      <c r="Y280" s="397"/>
      <c r="Z280" s="397"/>
      <c r="AA280" s="397"/>
      <c r="AB280" s="397"/>
      <c r="AC280" s="397"/>
      <c r="AD280" s="397"/>
      <c r="AE280" s="397"/>
      <c r="AF280" s="397"/>
      <c r="AG280" s="398"/>
      <c r="AH280" s="398"/>
      <c r="AI280" s="398"/>
      <c r="AJ280" s="398"/>
      <c r="AK280" s="398"/>
      <c r="AL280" s="398"/>
      <c r="AM280" s="398"/>
      <c r="AN280" s="398"/>
      <c r="AO280" s="398"/>
      <c r="AP280" s="398"/>
      <c r="AQ280" s="398"/>
      <c r="AR280" s="398"/>
      <c r="AS280" s="398"/>
      <c r="AT280" s="398"/>
      <c r="AU280" s="398"/>
      <c r="AV280" s="398"/>
      <c r="AW280" s="398"/>
      <c r="AX280" s="398"/>
      <c r="AY280" s="398"/>
      <c r="AZ280" s="398"/>
      <c r="BA280" s="398"/>
      <c r="BB280" s="398"/>
      <c r="BC280" s="398"/>
      <c r="BD280" s="398"/>
      <c r="BE280" s="398"/>
      <c r="BF280" s="398"/>
      <c r="BG280" s="398"/>
      <c r="BH280" s="398"/>
      <c r="BI280" s="398"/>
      <c r="BJ280" s="398"/>
      <c r="BK280" s="398"/>
      <c r="BL280" s="398"/>
      <c r="BM280" s="398"/>
      <c r="BN280" s="398"/>
      <c r="BO280" s="398"/>
    </row>
    <row r="281" spans="12:67" s="402" customFormat="1">
      <c r="L281" s="405"/>
      <c r="M281" s="396"/>
      <c r="N281" s="397"/>
      <c r="O281" s="397"/>
      <c r="P281" s="397"/>
      <c r="Q281" s="397"/>
      <c r="R281" s="397"/>
      <c r="S281" s="397"/>
      <c r="T281" s="397"/>
      <c r="U281" s="397"/>
      <c r="X281" s="398"/>
      <c r="Y281" s="397"/>
      <c r="Z281" s="397"/>
      <c r="AA281" s="397"/>
      <c r="AB281" s="397"/>
      <c r="AC281" s="397"/>
      <c r="AD281" s="397"/>
      <c r="AE281" s="397"/>
      <c r="AF281" s="397"/>
      <c r="AG281" s="398"/>
      <c r="AH281" s="398"/>
      <c r="AI281" s="398"/>
      <c r="AJ281" s="398"/>
      <c r="AK281" s="398"/>
      <c r="AL281" s="398"/>
      <c r="AM281" s="398"/>
      <c r="AN281" s="398"/>
      <c r="AO281" s="398"/>
      <c r="AP281" s="398"/>
      <c r="AQ281" s="398"/>
      <c r="AR281" s="398"/>
      <c r="AS281" s="398"/>
      <c r="AT281" s="398"/>
      <c r="AU281" s="398"/>
      <c r="AV281" s="398"/>
      <c r="AW281" s="398"/>
      <c r="AX281" s="398"/>
      <c r="AY281" s="398"/>
      <c r="AZ281" s="398"/>
      <c r="BA281" s="398"/>
      <c r="BB281" s="398"/>
      <c r="BC281" s="398"/>
      <c r="BD281" s="398"/>
      <c r="BE281" s="398"/>
      <c r="BF281" s="398"/>
      <c r="BG281" s="398"/>
      <c r="BH281" s="398"/>
      <c r="BI281" s="398"/>
      <c r="BJ281" s="398"/>
      <c r="BK281" s="398"/>
      <c r="BL281" s="398"/>
      <c r="BM281" s="398"/>
      <c r="BN281" s="398"/>
      <c r="BO281" s="398"/>
    </row>
    <row r="282" spans="12:67" s="402" customFormat="1">
      <c r="L282" s="405"/>
      <c r="M282" s="396"/>
      <c r="N282" s="397"/>
      <c r="O282" s="397"/>
      <c r="P282" s="397"/>
      <c r="Q282" s="397"/>
      <c r="R282" s="397"/>
      <c r="S282" s="397"/>
      <c r="T282" s="397"/>
      <c r="U282" s="397"/>
      <c r="X282" s="398"/>
      <c r="Y282" s="397"/>
      <c r="Z282" s="397"/>
      <c r="AA282" s="397"/>
      <c r="AB282" s="397"/>
      <c r="AC282" s="397"/>
      <c r="AD282" s="397"/>
      <c r="AE282" s="397"/>
      <c r="AF282" s="397"/>
      <c r="AG282" s="398"/>
      <c r="AH282" s="398"/>
      <c r="AI282" s="398"/>
      <c r="AJ282" s="398"/>
      <c r="AK282" s="398"/>
      <c r="AL282" s="398"/>
      <c r="AM282" s="398"/>
      <c r="AN282" s="398"/>
      <c r="AO282" s="398"/>
      <c r="AP282" s="398"/>
      <c r="AQ282" s="398"/>
      <c r="AR282" s="398"/>
      <c r="AS282" s="398"/>
      <c r="AT282" s="398"/>
      <c r="AU282" s="398"/>
      <c r="AV282" s="398"/>
      <c r="AW282" s="398"/>
      <c r="AX282" s="398"/>
      <c r="AY282" s="398"/>
      <c r="AZ282" s="398"/>
      <c r="BA282" s="398"/>
      <c r="BB282" s="398"/>
      <c r="BC282" s="398"/>
      <c r="BD282" s="398"/>
      <c r="BE282" s="398"/>
      <c r="BF282" s="398"/>
      <c r="BG282" s="398"/>
      <c r="BH282" s="398"/>
      <c r="BI282" s="398"/>
      <c r="BJ282" s="398"/>
      <c r="BK282" s="398"/>
      <c r="BL282" s="398"/>
      <c r="BM282" s="398"/>
      <c r="BN282" s="398"/>
      <c r="BO282" s="398"/>
    </row>
    <row r="283" spans="12:67" s="402" customFormat="1">
      <c r="L283" s="405"/>
      <c r="M283" s="396"/>
      <c r="N283" s="397"/>
      <c r="O283" s="397"/>
      <c r="P283" s="397"/>
      <c r="Q283" s="397"/>
      <c r="R283" s="397"/>
      <c r="S283" s="397"/>
      <c r="T283" s="397"/>
      <c r="U283" s="397"/>
      <c r="X283" s="398"/>
      <c r="Y283" s="397"/>
      <c r="Z283" s="397"/>
      <c r="AA283" s="397"/>
      <c r="AB283" s="397"/>
      <c r="AC283" s="397"/>
      <c r="AD283" s="397"/>
      <c r="AE283" s="397"/>
      <c r="AF283" s="397"/>
      <c r="AG283" s="398"/>
      <c r="AH283" s="398"/>
      <c r="AI283" s="398"/>
      <c r="AJ283" s="398"/>
      <c r="AK283" s="398"/>
      <c r="AL283" s="398"/>
      <c r="AM283" s="398"/>
      <c r="AN283" s="398"/>
      <c r="AO283" s="398"/>
      <c r="AP283" s="398"/>
      <c r="AQ283" s="398"/>
      <c r="AR283" s="398"/>
      <c r="AS283" s="398"/>
      <c r="AT283" s="398"/>
      <c r="AU283" s="398"/>
      <c r="AV283" s="398"/>
      <c r="AW283" s="398"/>
      <c r="AX283" s="398"/>
      <c r="AY283" s="398"/>
      <c r="AZ283" s="398"/>
      <c r="BA283" s="398"/>
      <c r="BB283" s="398"/>
      <c r="BC283" s="398"/>
      <c r="BD283" s="398"/>
      <c r="BE283" s="398"/>
      <c r="BF283" s="398"/>
      <c r="BG283" s="398"/>
      <c r="BH283" s="398"/>
      <c r="BI283" s="398"/>
      <c r="BJ283" s="398"/>
      <c r="BK283" s="398"/>
      <c r="BL283" s="398"/>
      <c r="BM283" s="398"/>
      <c r="BN283" s="398"/>
      <c r="BO283" s="398"/>
    </row>
    <row r="284" spans="12:67" s="402" customFormat="1">
      <c r="L284" s="405"/>
      <c r="M284" s="396"/>
      <c r="N284" s="397"/>
      <c r="O284" s="397"/>
      <c r="P284" s="397"/>
      <c r="Q284" s="397"/>
      <c r="R284" s="397"/>
      <c r="S284" s="397"/>
      <c r="T284" s="397"/>
      <c r="U284" s="397"/>
      <c r="X284" s="398"/>
      <c r="Y284" s="397"/>
      <c r="Z284" s="397"/>
      <c r="AA284" s="397"/>
      <c r="AB284" s="397"/>
      <c r="AC284" s="397"/>
      <c r="AD284" s="397"/>
      <c r="AE284" s="397"/>
      <c r="AF284" s="397"/>
      <c r="AG284" s="398"/>
      <c r="AH284" s="398"/>
      <c r="AI284" s="398"/>
      <c r="AJ284" s="398"/>
      <c r="AK284" s="398"/>
      <c r="AL284" s="398"/>
      <c r="AM284" s="398"/>
      <c r="AN284" s="398"/>
      <c r="AO284" s="398"/>
      <c r="AP284" s="398"/>
      <c r="AQ284" s="398"/>
      <c r="AR284" s="398"/>
      <c r="AS284" s="398"/>
      <c r="AT284" s="398"/>
      <c r="AU284" s="398"/>
      <c r="AV284" s="398"/>
      <c r="AW284" s="398"/>
      <c r="AX284" s="398"/>
      <c r="AY284" s="398"/>
      <c r="AZ284" s="398"/>
      <c r="BA284" s="398"/>
      <c r="BB284" s="398"/>
      <c r="BC284" s="398"/>
      <c r="BD284" s="398"/>
      <c r="BE284" s="398"/>
      <c r="BF284" s="398"/>
      <c r="BG284" s="398"/>
      <c r="BH284" s="398"/>
      <c r="BI284" s="398"/>
      <c r="BJ284" s="398"/>
      <c r="BK284" s="398"/>
      <c r="BL284" s="398"/>
      <c r="BM284" s="398"/>
      <c r="BN284" s="398"/>
      <c r="BO284" s="398"/>
    </row>
    <row r="285" spans="12:67" s="402" customFormat="1">
      <c r="L285" s="405"/>
      <c r="M285" s="396"/>
      <c r="N285" s="397"/>
      <c r="O285" s="397"/>
      <c r="P285" s="397"/>
      <c r="Q285" s="397"/>
      <c r="R285" s="397"/>
      <c r="S285" s="397"/>
      <c r="T285" s="397"/>
      <c r="U285" s="397"/>
      <c r="X285" s="398"/>
      <c r="Y285" s="397"/>
      <c r="Z285" s="397"/>
      <c r="AA285" s="397"/>
      <c r="AB285" s="397"/>
      <c r="AC285" s="397"/>
      <c r="AD285" s="397"/>
      <c r="AE285" s="397"/>
      <c r="AF285" s="397"/>
      <c r="AG285" s="398"/>
      <c r="AH285" s="398"/>
      <c r="AI285" s="398"/>
      <c r="AJ285" s="398"/>
      <c r="AK285" s="398"/>
      <c r="AL285" s="398"/>
      <c r="AM285" s="398"/>
      <c r="AN285" s="398"/>
      <c r="AO285" s="398"/>
      <c r="AP285" s="398"/>
      <c r="AQ285" s="398"/>
      <c r="AR285" s="398"/>
      <c r="AS285" s="398"/>
      <c r="AT285" s="398"/>
      <c r="AU285" s="398"/>
      <c r="AV285" s="398"/>
      <c r="AW285" s="398"/>
      <c r="AX285" s="398"/>
      <c r="AY285" s="398"/>
      <c r="AZ285" s="398"/>
      <c r="BA285" s="398"/>
      <c r="BB285" s="398"/>
      <c r="BC285" s="398"/>
      <c r="BD285" s="398"/>
      <c r="BE285" s="398"/>
      <c r="BF285" s="398"/>
      <c r="BG285" s="398"/>
      <c r="BH285" s="398"/>
      <c r="BI285" s="398"/>
      <c r="BJ285" s="398"/>
      <c r="BK285" s="398"/>
      <c r="BL285" s="398"/>
      <c r="BM285" s="398"/>
      <c r="BN285" s="398"/>
      <c r="BO285" s="398"/>
    </row>
    <row r="286" spans="12:67" s="402" customFormat="1">
      <c r="L286" s="405"/>
      <c r="M286" s="396"/>
      <c r="N286" s="397"/>
      <c r="O286" s="397"/>
      <c r="P286" s="397"/>
      <c r="Q286" s="397"/>
      <c r="R286" s="397"/>
      <c r="S286" s="397"/>
      <c r="T286" s="397"/>
      <c r="U286" s="397"/>
      <c r="X286" s="398"/>
      <c r="Y286" s="397"/>
      <c r="Z286" s="397"/>
      <c r="AA286" s="397"/>
      <c r="AB286" s="397"/>
      <c r="AC286" s="397"/>
      <c r="AD286" s="397"/>
      <c r="AE286" s="397"/>
      <c r="AF286" s="397"/>
      <c r="AG286" s="398"/>
      <c r="AH286" s="398"/>
      <c r="AI286" s="398"/>
      <c r="AJ286" s="398"/>
      <c r="AK286" s="398"/>
      <c r="AL286" s="398"/>
      <c r="AM286" s="398"/>
      <c r="AN286" s="398"/>
      <c r="AO286" s="398"/>
      <c r="AP286" s="398"/>
      <c r="AQ286" s="398"/>
      <c r="AR286" s="398"/>
      <c r="AS286" s="398"/>
      <c r="AT286" s="398"/>
      <c r="AU286" s="398"/>
      <c r="AV286" s="398"/>
      <c r="AW286" s="398"/>
      <c r="AX286" s="398"/>
      <c r="AY286" s="398"/>
      <c r="AZ286" s="398"/>
      <c r="BA286" s="398"/>
      <c r="BB286" s="398"/>
      <c r="BC286" s="398"/>
      <c r="BD286" s="398"/>
      <c r="BE286" s="398"/>
      <c r="BF286" s="398"/>
      <c r="BG286" s="398"/>
      <c r="BH286" s="398"/>
      <c r="BI286" s="398"/>
      <c r="BJ286" s="398"/>
      <c r="BK286" s="398"/>
      <c r="BL286" s="398"/>
      <c r="BM286" s="398"/>
      <c r="BN286" s="398"/>
      <c r="BO286" s="398"/>
    </row>
    <row r="287" spans="12:67" s="402" customFormat="1">
      <c r="L287" s="405"/>
      <c r="M287" s="396"/>
      <c r="N287" s="397"/>
      <c r="O287" s="397"/>
      <c r="P287" s="397"/>
      <c r="Q287" s="397"/>
      <c r="R287" s="397"/>
      <c r="S287" s="397"/>
      <c r="T287" s="397"/>
      <c r="U287" s="397"/>
      <c r="X287" s="398"/>
      <c r="Y287" s="397"/>
      <c r="Z287" s="397"/>
      <c r="AA287" s="397"/>
      <c r="AB287" s="397"/>
      <c r="AC287" s="397"/>
      <c r="AD287" s="397"/>
      <c r="AE287" s="397"/>
      <c r="AF287" s="397"/>
      <c r="AG287" s="398"/>
      <c r="AH287" s="398"/>
      <c r="AI287" s="398"/>
      <c r="AJ287" s="398"/>
      <c r="AK287" s="398"/>
      <c r="AL287" s="398"/>
      <c r="AM287" s="398"/>
      <c r="AN287" s="398"/>
      <c r="AO287" s="398"/>
      <c r="AP287" s="398"/>
      <c r="AQ287" s="398"/>
      <c r="AR287" s="398"/>
      <c r="AS287" s="398"/>
      <c r="AT287" s="398"/>
      <c r="AU287" s="398"/>
      <c r="AV287" s="398"/>
      <c r="AW287" s="398"/>
      <c r="AX287" s="398"/>
      <c r="AY287" s="398"/>
      <c r="AZ287" s="398"/>
      <c r="BA287" s="398"/>
      <c r="BB287" s="398"/>
      <c r="BC287" s="398"/>
      <c r="BD287" s="398"/>
      <c r="BE287" s="398"/>
      <c r="BF287" s="398"/>
      <c r="BG287" s="398"/>
      <c r="BH287" s="398"/>
      <c r="BI287" s="398"/>
      <c r="BJ287" s="398"/>
      <c r="BK287" s="398"/>
      <c r="BL287" s="398"/>
      <c r="BM287" s="398"/>
      <c r="BN287" s="398"/>
      <c r="BO287" s="398"/>
    </row>
    <row r="288" spans="12:67" s="402" customFormat="1">
      <c r="L288" s="405"/>
      <c r="M288" s="396"/>
      <c r="N288" s="397"/>
      <c r="O288" s="397"/>
      <c r="P288" s="397"/>
      <c r="Q288" s="397"/>
      <c r="R288" s="397"/>
      <c r="S288" s="397"/>
      <c r="T288" s="397"/>
      <c r="U288" s="397"/>
      <c r="X288" s="398"/>
      <c r="Y288" s="397"/>
      <c r="Z288" s="397"/>
      <c r="AA288" s="397"/>
      <c r="AB288" s="397"/>
      <c r="AC288" s="397"/>
      <c r="AD288" s="397"/>
      <c r="AE288" s="397"/>
      <c r="AF288" s="397"/>
      <c r="AG288" s="398"/>
      <c r="AH288" s="398"/>
      <c r="AI288" s="398"/>
      <c r="AJ288" s="398"/>
      <c r="AK288" s="398"/>
      <c r="AL288" s="398"/>
      <c r="AM288" s="398"/>
      <c r="AN288" s="398"/>
      <c r="AO288" s="398"/>
      <c r="AP288" s="398"/>
      <c r="AQ288" s="398"/>
      <c r="AR288" s="398"/>
      <c r="AS288" s="398"/>
      <c r="AT288" s="398"/>
      <c r="AU288" s="398"/>
      <c r="AV288" s="398"/>
      <c r="AW288" s="398"/>
      <c r="AX288" s="398"/>
      <c r="AY288" s="398"/>
      <c r="AZ288" s="398"/>
      <c r="BA288" s="398"/>
      <c r="BB288" s="398"/>
      <c r="BC288" s="398"/>
      <c r="BD288" s="398"/>
      <c r="BE288" s="398"/>
      <c r="BF288" s="398"/>
      <c r="BG288" s="398"/>
      <c r="BH288" s="398"/>
      <c r="BI288" s="398"/>
      <c r="BJ288" s="398"/>
      <c r="BK288" s="398"/>
      <c r="BL288" s="398"/>
      <c r="BM288" s="398"/>
      <c r="BN288" s="398"/>
      <c r="BO288" s="398"/>
    </row>
    <row r="289" spans="12:67" s="402" customFormat="1">
      <c r="L289" s="405"/>
      <c r="M289" s="396"/>
      <c r="N289" s="397"/>
      <c r="O289" s="397"/>
      <c r="P289" s="397"/>
      <c r="Q289" s="397"/>
      <c r="R289" s="397"/>
      <c r="S289" s="397"/>
      <c r="T289" s="397"/>
      <c r="U289" s="397"/>
      <c r="X289" s="398"/>
      <c r="Y289" s="397"/>
      <c r="Z289" s="397"/>
      <c r="AA289" s="397"/>
      <c r="AB289" s="397"/>
      <c r="AC289" s="397"/>
      <c r="AD289" s="397"/>
      <c r="AE289" s="397"/>
      <c r="AF289" s="397"/>
      <c r="AG289" s="398"/>
      <c r="AH289" s="398"/>
      <c r="AI289" s="398"/>
      <c r="AJ289" s="398"/>
      <c r="AK289" s="398"/>
      <c r="AL289" s="398"/>
      <c r="AM289" s="398"/>
      <c r="AN289" s="398"/>
      <c r="AO289" s="398"/>
      <c r="AP289" s="398"/>
      <c r="AQ289" s="398"/>
      <c r="AR289" s="398"/>
      <c r="AS289" s="398"/>
      <c r="AT289" s="398"/>
      <c r="AU289" s="398"/>
      <c r="AV289" s="398"/>
      <c r="AW289" s="398"/>
      <c r="AX289" s="398"/>
      <c r="AY289" s="398"/>
      <c r="AZ289" s="398"/>
      <c r="BA289" s="398"/>
      <c r="BB289" s="398"/>
      <c r="BC289" s="398"/>
      <c r="BD289" s="398"/>
      <c r="BE289" s="398"/>
      <c r="BF289" s="398"/>
      <c r="BG289" s="398"/>
      <c r="BH289" s="398"/>
      <c r="BI289" s="398"/>
      <c r="BJ289" s="398"/>
      <c r="BK289" s="398"/>
      <c r="BL289" s="398"/>
      <c r="BM289" s="398"/>
      <c r="BN289" s="398"/>
      <c r="BO289" s="398"/>
    </row>
    <row r="290" spans="12:67" s="402" customFormat="1">
      <c r="L290" s="405"/>
      <c r="M290" s="396"/>
      <c r="N290" s="397"/>
      <c r="O290" s="397"/>
      <c r="P290" s="397"/>
      <c r="Q290" s="397"/>
      <c r="R290" s="397"/>
      <c r="S290" s="397"/>
      <c r="T290" s="397"/>
      <c r="U290" s="397"/>
      <c r="X290" s="398"/>
      <c r="Y290" s="397"/>
      <c r="Z290" s="397"/>
      <c r="AA290" s="397"/>
      <c r="AB290" s="397"/>
      <c r="AC290" s="397"/>
      <c r="AD290" s="397"/>
      <c r="AE290" s="397"/>
      <c r="AF290" s="397"/>
      <c r="AG290" s="398"/>
      <c r="AH290" s="398"/>
      <c r="AI290" s="398"/>
      <c r="AJ290" s="398"/>
      <c r="AK290" s="398"/>
      <c r="AL290" s="398"/>
      <c r="AM290" s="398"/>
      <c r="AN290" s="398"/>
      <c r="AO290" s="398"/>
      <c r="AP290" s="398"/>
      <c r="AQ290" s="398"/>
      <c r="AR290" s="398"/>
      <c r="AS290" s="398"/>
      <c r="AT290" s="398"/>
      <c r="AU290" s="398"/>
      <c r="AV290" s="398"/>
      <c r="AW290" s="398"/>
      <c r="AX290" s="398"/>
      <c r="AY290" s="398"/>
      <c r="AZ290" s="398"/>
      <c r="BA290" s="398"/>
      <c r="BB290" s="398"/>
      <c r="BC290" s="398"/>
      <c r="BD290" s="398"/>
      <c r="BE290" s="398"/>
      <c r="BF290" s="398"/>
      <c r="BG290" s="398"/>
      <c r="BH290" s="398"/>
      <c r="BI290" s="398"/>
      <c r="BJ290" s="398"/>
      <c r="BK290" s="398"/>
      <c r="BL290" s="398"/>
      <c r="BM290" s="398"/>
      <c r="BN290" s="398"/>
      <c r="BO290" s="398"/>
    </row>
    <row r="291" spans="12:67" s="402" customFormat="1">
      <c r="L291" s="405"/>
      <c r="M291" s="396"/>
      <c r="N291" s="397"/>
      <c r="O291" s="397"/>
      <c r="P291" s="397"/>
      <c r="Q291" s="397"/>
      <c r="R291" s="397"/>
      <c r="S291" s="397"/>
      <c r="T291" s="397"/>
      <c r="U291" s="397"/>
      <c r="X291" s="398"/>
      <c r="Y291" s="397"/>
      <c r="Z291" s="397"/>
      <c r="AA291" s="397"/>
      <c r="AB291" s="397"/>
      <c r="AC291" s="397"/>
      <c r="AD291" s="397"/>
      <c r="AE291" s="397"/>
      <c r="AF291" s="397"/>
      <c r="AG291" s="398"/>
      <c r="AH291" s="398"/>
      <c r="AI291" s="398"/>
      <c r="AJ291" s="398"/>
      <c r="AK291" s="398"/>
      <c r="AL291" s="398"/>
      <c r="AM291" s="398"/>
      <c r="AN291" s="398"/>
      <c r="AO291" s="398"/>
      <c r="AP291" s="398"/>
      <c r="AQ291" s="398"/>
      <c r="AR291" s="398"/>
      <c r="AS291" s="398"/>
      <c r="AT291" s="398"/>
      <c r="AU291" s="398"/>
      <c r="AV291" s="398"/>
      <c r="AW291" s="398"/>
      <c r="AX291" s="398"/>
      <c r="AY291" s="398"/>
      <c r="AZ291" s="398"/>
      <c r="BA291" s="398"/>
      <c r="BB291" s="398"/>
      <c r="BC291" s="398"/>
      <c r="BD291" s="398"/>
      <c r="BE291" s="398"/>
      <c r="BF291" s="398"/>
      <c r="BG291" s="398"/>
      <c r="BH291" s="398"/>
      <c r="BI291" s="398"/>
      <c r="BJ291" s="398"/>
      <c r="BK291" s="398"/>
      <c r="BL291" s="398"/>
      <c r="BM291" s="398"/>
      <c r="BN291" s="398"/>
      <c r="BO291" s="398"/>
    </row>
    <row r="292" spans="12:67" s="402" customFormat="1">
      <c r="L292" s="405"/>
      <c r="M292" s="396"/>
      <c r="N292" s="397"/>
      <c r="O292" s="397"/>
      <c r="P292" s="397"/>
      <c r="Q292" s="397"/>
      <c r="R292" s="397"/>
      <c r="S292" s="397"/>
      <c r="T292" s="397"/>
      <c r="U292" s="397"/>
      <c r="X292" s="398"/>
      <c r="Y292" s="397"/>
      <c r="Z292" s="397"/>
      <c r="AA292" s="397"/>
      <c r="AB292" s="397"/>
      <c r="AC292" s="397"/>
      <c r="AD292" s="397"/>
      <c r="AE292" s="397"/>
      <c r="AF292" s="397"/>
      <c r="AG292" s="398"/>
      <c r="AH292" s="398"/>
      <c r="AI292" s="398"/>
      <c r="AJ292" s="398"/>
      <c r="AK292" s="398"/>
      <c r="AL292" s="398"/>
      <c r="AM292" s="398"/>
      <c r="AN292" s="398"/>
      <c r="AO292" s="398"/>
      <c r="AP292" s="398"/>
      <c r="AQ292" s="398"/>
      <c r="AR292" s="398"/>
      <c r="AS292" s="398"/>
      <c r="AT292" s="398"/>
      <c r="AU292" s="398"/>
      <c r="AV292" s="398"/>
      <c r="AW292" s="398"/>
      <c r="AX292" s="398"/>
      <c r="AY292" s="398"/>
      <c r="AZ292" s="398"/>
      <c r="BA292" s="398"/>
      <c r="BB292" s="398"/>
      <c r="BC292" s="398"/>
      <c r="BD292" s="398"/>
      <c r="BE292" s="398"/>
      <c r="BF292" s="398"/>
      <c r="BG292" s="398"/>
      <c r="BH292" s="398"/>
      <c r="BI292" s="398"/>
      <c r="BJ292" s="398"/>
      <c r="BK292" s="398"/>
      <c r="BL292" s="398"/>
      <c r="BM292" s="398"/>
      <c r="BN292" s="398"/>
      <c r="BO292" s="398"/>
    </row>
    <row r="293" spans="12:67" s="402" customFormat="1">
      <c r="L293" s="405"/>
      <c r="M293" s="396"/>
      <c r="N293" s="397"/>
      <c r="O293" s="397"/>
      <c r="P293" s="397"/>
      <c r="Q293" s="397"/>
      <c r="R293" s="397"/>
      <c r="S293" s="397"/>
      <c r="T293" s="397"/>
      <c r="U293" s="397"/>
      <c r="X293" s="398"/>
      <c r="Y293" s="397"/>
      <c r="Z293" s="397"/>
      <c r="AA293" s="397"/>
      <c r="AB293" s="397"/>
      <c r="AC293" s="397"/>
      <c r="AD293" s="397"/>
      <c r="AE293" s="397"/>
      <c r="AF293" s="397"/>
      <c r="AG293" s="398"/>
      <c r="AH293" s="398"/>
      <c r="AI293" s="398"/>
      <c r="AJ293" s="398"/>
      <c r="AK293" s="398"/>
      <c r="AL293" s="398"/>
      <c r="AM293" s="398"/>
      <c r="AN293" s="398"/>
      <c r="AO293" s="398"/>
      <c r="AP293" s="398"/>
      <c r="AQ293" s="398"/>
      <c r="AR293" s="398"/>
      <c r="AS293" s="398"/>
      <c r="AT293" s="398"/>
      <c r="AU293" s="398"/>
      <c r="AV293" s="398"/>
      <c r="AW293" s="398"/>
      <c r="AX293" s="398"/>
      <c r="AY293" s="398"/>
      <c r="AZ293" s="398"/>
      <c r="BA293" s="398"/>
      <c r="BB293" s="398"/>
      <c r="BC293" s="398"/>
      <c r="BD293" s="398"/>
      <c r="BE293" s="398"/>
      <c r="BF293" s="398"/>
      <c r="BG293" s="398"/>
      <c r="BH293" s="398"/>
      <c r="BI293" s="398"/>
      <c r="BJ293" s="398"/>
      <c r="BK293" s="398"/>
      <c r="BL293" s="398"/>
      <c r="BM293" s="398"/>
      <c r="BN293" s="398"/>
      <c r="BO293" s="398"/>
    </row>
    <row r="294" spans="12:67" s="402" customFormat="1">
      <c r="L294" s="405"/>
      <c r="M294" s="396"/>
      <c r="N294" s="397"/>
      <c r="O294" s="397"/>
      <c r="P294" s="397"/>
      <c r="Q294" s="397"/>
      <c r="R294" s="397"/>
      <c r="S294" s="397"/>
      <c r="T294" s="397"/>
      <c r="U294" s="397"/>
      <c r="X294" s="398"/>
      <c r="Y294" s="397"/>
      <c r="Z294" s="397"/>
      <c r="AA294" s="397"/>
      <c r="AB294" s="397"/>
      <c r="AC294" s="397"/>
      <c r="AD294" s="397"/>
      <c r="AE294" s="397"/>
      <c r="AF294" s="397"/>
      <c r="AG294" s="398"/>
      <c r="AH294" s="398"/>
      <c r="AI294" s="398"/>
      <c r="AJ294" s="398"/>
      <c r="AK294" s="398"/>
      <c r="AL294" s="398"/>
      <c r="AM294" s="398"/>
      <c r="AN294" s="398"/>
      <c r="AO294" s="398"/>
      <c r="AP294" s="398"/>
      <c r="AQ294" s="398"/>
      <c r="AR294" s="398"/>
      <c r="AS294" s="398"/>
      <c r="AT294" s="398"/>
      <c r="AU294" s="398"/>
      <c r="AV294" s="398"/>
      <c r="AW294" s="398"/>
      <c r="AX294" s="398"/>
      <c r="AY294" s="398"/>
      <c r="AZ294" s="398"/>
      <c r="BA294" s="398"/>
      <c r="BB294" s="398"/>
      <c r="BC294" s="398"/>
      <c r="BD294" s="398"/>
      <c r="BE294" s="398"/>
      <c r="BF294" s="398"/>
      <c r="BG294" s="398"/>
      <c r="BH294" s="398"/>
      <c r="BI294" s="398"/>
      <c r="BJ294" s="398"/>
      <c r="BK294" s="398"/>
      <c r="BL294" s="398"/>
      <c r="BM294" s="398"/>
      <c r="BN294" s="398"/>
      <c r="BO294" s="398"/>
    </row>
    <row r="295" spans="12:67" s="402" customFormat="1">
      <c r="L295" s="405"/>
      <c r="M295" s="396"/>
      <c r="N295" s="397"/>
      <c r="O295" s="397"/>
      <c r="P295" s="397"/>
      <c r="Q295" s="397"/>
      <c r="R295" s="397"/>
      <c r="S295" s="397"/>
      <c r="T295" s="397"/>
      <c r="U295" s="397"/>
      <c r="X295" s="398"/>
      <c r="Y295" s="397"/>
      <c r="Z295" s="397"/>
      <c r="AA295" s="397"/>
      <c r="AB295" s="397"/>
      <c r="AC295" s="397"/>
      <c r="AD295" s="397"/>
      <c r="AE295" s="397"/>
      <c r="AF295" s="397"/>
      <c r="AG295" s="398"/>
      <c r="AH295" s="398"/>
      <c r="AI295" s="398"/>
      <c r="AJ295" s="398"/>
      <c r="AK295" s="398"/>
      <c r="AL295" s="398"/>
      <c r="AM295" s="398"/>
      <c r="AN295" s="398"/>
      <c r="AO295" s="398"/>
      <c r="AP295" s="398"/>
      <c r="AQ295" s="398"/>
      <c r="AR295" s="398"/>
      <c r="AS295" s="398"/>
      <c r="AT295" s="398"/>
      <c r="AU295" s="398"/>
      <c r="AV295" s="398"/>
      <c r="AW295" s="398"/>
      <c r="AX295" s="398"/>
      <c r="AY295" s="398"/>
      <c r="AZ295" s="398"/>
      <c r="BA295" s="398"/>
      <c r="BB295" s="398"/>
      <c r="BC295" s="398"/>
      <c r="BD295" s="398"/>
      <c r="BE295" s="398"/>
      <c r="BF295" s="398"/>
      <c r="BG295" s="398"/>
      <c r="BH295" s="398"/>
      <c r="BI295" s="398"/>
      <c r="BJ295" s="398"/>
      <c r="BK295" s="398"/>
      <c r="BL295" s="398"/>
      <c r="BM295" s="398"/>
      <c r="BN295" s="398"/>
      <c r="BO295" s="398"/>
    </row>
    <row r="296" spans="12:67" s="402" customFormat="1">
      <c r="L296" s="405"/>
      <c r="M296" s="396"/>
      <c r="N296" s="397"/>
      <c r="O296" s="397"/>
      <c r="P296" s="397"/>
      <c r="Q296" s="397"/>
      <c r="R296" s="397"/>
      <c r="S296" s="397"/>
      <c r="T296" s="397"/>
      <c r="U296" s="397"/>
      <c r="X296" s="398"/>
      <c r="Y296" s="397"/>
      <c r="Z296" s="397"/>
      <c r="AA296" s="397"/>
      <c r="AB296" s="397"/>
      <c r="AC296" s="397"/>
      <c r="AD296" s="397"/>
      <c r="AE296" s="397"/>
      <c r="AF296" s="397"/>
      <c r="AG296" s="398"/>
      <c r="AH296" s="398"/>
      <c r="AI296" s="398"/>
      <c r="AJ296" s="398"/>
      <c r="AK296" s="398"/>
      <c r="AL296" s="398"/>
      <c r="AM296" s="398"/>
      <c r="AN296" s="398"/>
      <c r="AO296" s="398"/>
      <c r="AP296" s="398"/>
      <c r="AQ296" s="398"/>
      <c r="AR296" s="398"/>
      <c r="AS296" s="398"/>
      <c r="AT296" s="398"/>
      <c r="AU296" s="398"/>
      <c r="AV296" s="398"/>
      <c r="AW296" s="398"/>
      <c r="AX296" s="398"/>
      <c r="AY296" s="398"/>
      <c r="AZ296" s="398"/>
      <c r="BA296" s="398"/>
      <c r="BB296" s="398"/>
      <c r="BC296" s="398"/>
      <c r="BD296" s="398"/>
      <c r="BE296" s="398"/>
      <c r="BF296" s="398"/>
      <c r="BG296" s="398"/>
      <c r="BH296" s="398"/>
      <c r="BI296" s="398"/>
      <c r="BJ296" s="398"/>
      <c r="BK296" s="398"/>
      <c r="BL296" s="398"/>
      <c r="BM296" s="398"/>
      <c r="BN296" s="398"/>
      <c r="BO296" s="398"/>
    </row>
    <row r="297" spans="12:67" s="402" customFormat="1">
      <c r="L297" s="405"/>
      <c r="M297" s="396"/>
      <c r="N297" s="397"/>
      <c r="O297" s="397"/>
      <c r="P297" s="397"/>
      <c r="Q297" s="397"/>
      <c r="R297" s="397"/>
      <c r="S297" s="397"/>
      <c r="T297" s="397"/>
      <c r="U297" s="397"/>
      <c r="X297" s="398"/>
      <c r="Y297" s="397"/>
      <c r="Z297" s="397"/>
      <c r="AA297" s="397"/>
      <c r="AB297" s="397"/>
      <c r="AC297" s="397"/>
      <c r="AD297" s="397"/>
      <c r="AE297" s="397"/>
      <c r="AF297" s="397"/>
      <c r="AG297" s="398"/>
      <c r="AH297" s="398"/>
      <c r="AI297" s="398"/>
      <c r="AJ297" s="398"/>
      <c r="AK297" s="398"/>
      <c r="AL297" s="398"/>
      <c r="AM297" s="398"/>
      <c r="AN297" s="398"/>
      <c r="AO297" s="398"/>
      <c r="AP297" s="398"/>
      <c r="AQ297" s="398"/>
      <c r="AR297" s="398"/>
      <c r="AS297" s="398"/>
      <c r="AT297" s="398"/>
      <c r="AU297" s="398"/>
      <c r="AV297" s="398"/>
      <c r="AW297" s="398"/>
      <c r="AX297" s="398"/>
      <c r="AY297" s="398"/>
      <c r="AZ297" s="398"/>
      <c r="BA297" s="398"/>
      <c r="BB297" s="398"/>
      <c r="BC297" s="398"/>
      <c r="BD297" s="398"/>
      <c r="BE297" s="398"/>
      <c r="BF297" s="398"/>
      <c r="BG297" s="398"/>
      <c r="BH297" s="398"/>
      <c r="BI297" s="398"/>
      <c r="BJ297" s="398"/>
      <c r="BK297" s="398"/>
      <c r="BL297" s="398"/>
      <c r="BM297" s="398"/>
      <c r="BN297" s="398"/>
      <c r="BO297" s="398"/>
    </row>
    <row r="298" spans="12:67" s="402" customFormat="1">
      <c r="L298" s="405"/>
      <c r="M298" s="396"/>
      <c r="N298" s="397"/>
      <c r="O298" s="397"/>
      <c r="P298" s="397"/>
      <c r="Q298" s="397"/>
      <c r="R298" s="397"/>
      <c r="S298" s="397"/>
      <c r="T298" s="397"/>
      <c r="U298" s="397"/>
      <c r="X298" s="398"/>
      <c r="Y298" s="397"/>
      <c r="Z298" s="397"/>
      <c r="AA298" s="397"/>
      <c r="AB298" s="397"/>
      <c r="AC298" s="397"/>
      <c r="AD298" s="397"/>
      <c r="AE298" s="397"/>
      <c r="AF298" s="397"/>
      <c r="AG298" s="398"/>
      <c r="AH298" s="398"/>
      <c r="AI298" s="398"/>
      <c r="AJ298" s="398"/>
      <c r="AK298" s="398"/>
      <c r="AL298" s="398"/>
      <c r="AM298" s="398"/>
      <c r="AN298" s="398"/>
      <c r="AO298" s="398"/>
      <c r="AP298" s="398"/>
      <c r="AQ298" s="398"/>
      <c r="AR298" s="398"/>
      <c r="AS298" s="398"/>
      <c r="AT298" s="398"/>
      <c r="AU298" s="398"/>
      <c r="AV298" s="398"/>
      <c r="AW298" s="398"/>
      <c r="AX298" s="398"/>
      <c r="AY298" s="398"/>
      <c r="AZ298" s="398"/>
      <c r="BA298" s="398"/>
      <c r="BB298" s="398"/>
      <c r="BC298" s="398"/>
      <c r="BD298" s="398"/>
      <c r="BE298" s="398"/>
      <c r="BF298" s="398"/>
      <c r="BG298" s="398"/>
      <c r="BH298" s="398"/>
      <c r="BI298" s="398"/>
      <c r="BJ298" s="398"/>
      <c r="BK298" s="398"/>
      <c r="BL298" s="398"/>
      <c r="BM298" s="398"/>
      <c r="BN298" s="398"/>
      <c r="BO298" s="398"/>
    </row>
    <row r="299" spans="12:67" s="402" customFormat="1">
      <c r="L299" s="405"/>
      <c r="M299" s="396"/>
      <c r="N299" s="397"/>
      <c r="O299" s="397"/>
      <c r="P299" s="397"/>
      <c r="Q299" s="397"/>
      <c r="R299" s="397"/>
      <c r="S299" s="397"/>
      <c r="T299" s="397"/>
      <c r="U299" s="397"/>
      <c r="X299" s="398"/>
      <c r="Y299" s="397"/>
      <c r="Z299" s="397"/>
      <c r="AA299" s="397"/>
      <c r="AB299" s="397"/>
      <c r="AC299" s="397"/>
      <c r="AD299" s="397"/>
      <c r="AE299" s="397"/>
      <c r="AF299" s="397"/>
      <c r="AG299" s="398"/>
      <c r="AH299" s="398"/>
      <c r="AI299" s="398"/>
      <c r="AJ299" s="398"/>
      <c r="AK299" s="398"/>
      <c r="AL299" s="398"/>
      <c r="AM299" s="398"/>
      <c r="AN299" s="398"/>
      <c r="AO299" s="398"/>
      <c r="AP299" s="398"/>
      <c r="AQ299" s="398"/>
      <c r="AR299" s="398"/>
      <c r="AS299" s="398"/>
      <c r="AT299" s="398"/>
      <c r="AU299" s="398"/>
      <c r="AV299" s="398"/>
      <c r="AW299" s="398"/>
      <c r="AX299" s="398"/>
      <c r="AY299" s="398"/>
      <c r="AZ299" s="398"/>
      <c r="BA299" s="398"/>
      <c r="BB299" s="398"/>
      <c r="BC299" s="398"/>
      <c r="BD299" s="398"/>
      <c r="BE299" s="398"/>
      <c r="BF299" s="398"/>
      <c r="BG299" s="398"/>
      <c r="BH299" s="398"/>
      <c r="BI299" s="398"/>
      <c r="BJ299" s="398"/>
      <c r="BK299" s="398"/>
      <c r="BL299" s="398"/>
      <c r="BM299" s="398"/>
      <c r="BN299" s="398"/>
      <c r="BO299" s="398"/>
    </row>
    <row r="300" spans="12:67" s="402" customFormat="1">
      <c r="L300" s="405"/>
      <c r="M300" s="396"/>
      <c r="N300" s="397"/>
      <c r="O300" s="397"/>
      <c r="P300" s="397"/>
      <c r="Q300" s="397"/>
      <c r="R300" s="397"/>
      <c r="S300" s="397"/>
      <c r="T300" s="397"/>
      <c r="U300" s="397"/>
      <c r="X300" s="398"/>
      <c r="Y300" s="397"/>
      <c r="Z300" s="397"/>
      <c r="AA300" s="397"/>
      <c r="AB300" s="397"/>
      <c r="AC300" s="397"/>
      <c r="AD300" s="397"/>
      <c r="AE300" s="397"/>
      <c r="AF300" s="397"/>
      <c r="AG300" s="398"/>
      <c r="AH300" s="398"/>
      <c r="AI300" s="398"/>
      <c r="AJ300" s="398"/>
      <c r="AK300" s="398"/>
      <c r="AL300" s="398"/>
      <c r="AM300" s="398"/>
      <c r="AN300" s="398"/>
      <c r="AO300" s="398"/>
      <c r="AP300" s="398"/>
      <c r="AQ300" s="398"/>
      <c r="AR300" s="398"/>
      <c r="AS300" s="398"/>
      <c r="AT300" s="398"/>
      <c r="AU300" s="398"/>
      <c r="AV300" s="398"/>
      <c r="AW300" s="398"/>
      <c r="AX300" s="398"/>
      <c r="AY300" s="398"/>
      <c r="AZ300" s="398"/>
      <c r="BA300" s="398"/>
      <c r="BB300" s="398"/>
      <c r="BC300" s="398"/>
      <c r="BD300" s="398"/>
      <c r="BE300" s="398"/>
      <c r="BF300" s="398"/>
      <c r="BG300" s="398"/>
      <c r="BH300" s="398"/>
      <c r="BI300" s="398"/>
      <c r="BJ300" s="398"/>
      <c r="BK300" s="398"/>
      <c r="BL300" s="398"/>
      <c r="BM300" s="398"/>
      <c r="BN300" s="398"/>
      <c r="BO300" s="398"/>
    </row>
    <row r="301" spans="12:67" s="402" customFormat="1">
      <c r="L301" s="405"/>
      <c r="M301" s="396"/>
      <c r="N301" s="397"/>
      <c r="O301" s="397"/>
      <c r="P301" s="397"/>
      <c r="Q301" s="397"/>
      <c r="R301" s="397"/>
      <c r="S301" s="397"/>
      <c r="T301" s="397"/>
      <c r="U301" s="397"/>
      <c r="X301" s="398"/>
      <c r="Y301" s="397"/>
      <c r="Z301" s="397"/>
      <c r="AA301" s="397"/>
      <c r="AB301" s="397"/>
      <c r="AC301" s="397"/>
      <c r="AD301" s="397"/>
      <c r="AE301" s="397"/>
      <c r="AF301" s="397"/>
      <c r="AG301" s="398"/>
      <c r="AH301" s="398"/>
      <c r="AI301" s="398"/>
      <c r="AJ301" s="398"/>
      <c r="AK301" s="398"/>
      <c r="AL301" s="398"/>
      <c r="AM301" s="398"/>
      <c r="AN301" s="398"/>
      <c r="AO301" s="398"/>
      <c r="AP301" s="398"/>
      <c r="AQ301" s="398"/>
      <c r="AR301" s="398"/>
      <c r="AS301" s="398"/>
      <c r="AT301" s="398"/>
      <c r="AU301" s="398"/>
      <c r="AV301" s="398"/>
      <c r="AW301" s="398"/>
      <c r="AX301" s="398"/>
      <c r="AY301" s="398"/>
      <c r="AZ301" s="398"/>
      <c r="BA301" s="398"/>
      <c r="BB301" s="398"/>
      <c r="BC301" s="398"/>
      <c r="BD301" s="398"/>
      <c r="BE301" s="398"/>
      <c r="BF301" s="398"/>
      <c r="BG301" s="398"/>
      <c r="BH301" s="398"/>
      <c r="BI301" s="398"/>
      <c r="BJ301" s="398"/>
      <c r="BK301" s="398"/>
      <c r="BL301" s="398"/>
      <c r="BM301" s="398"/>
      <c r="BN301" s="398"/>
      <c r="BO301" s="398"/>
    </row>
    <row r="302" spans="12:67" s="402" customFormat="1">
      <c r="L302" s="405"/>
      <c r="M302" s="396"/>
      <c r="N302" s="397"/>
      <c r="O302" s="397"/>
      <c r="P302" s="397"/>
      <c r="Q302" s="397"/>
      <c r="R302" s="397"/>
      <c r="S302" s="397"/>
      <c r="T302" s="397"/>
      <c r="U302" s="397"/>
      <c r="X302" s="398"/>
      <c r="Y302" s="397"/>
      <c r="Z302" s="397"/>
      <c r="AA302" s="397"/>
      <c r="AB302" s="397"/>
      <c r="AC302" s="397"/>
      <c r="AD302" s="397"/>
      <c r="AE302" s="397"/>
      <c r="AF302" s="397"/>
      <c r="AG302" s="398"/>
      <c r="AH302" s="398"/>
      <c r="AI302" s="398"/>
      <c r="AJ302" s="398"/>
      <c r="AK302" s="398"/>
      <c r="AL302" s="398"/>
      <c r="AM302" s="398"/>
      <c r="AN302" s="398"/>
      <c r="AO302" s="398"/>
      <c r="AP302" s="398"/>
      <c r="AQ302" s="398"/>
      <c r="AR302" s="398"/>
      <c r="AS302" s="398"/>
      <c r="AT302" s="398"/>
      <c r="AU302" s="398"/>
      <c r="AV302" s="398"/>
      <c r="AW302" s="398"/>
      <c r="AX302" s="398"/>
      <c r="AY302" s="398"/>
      <c r="AZ302" s="398"/>
      <c r="BA302" s="398"/>
      <c r="BB302" s="398"/>
      <c r="BC302" s="398"/>
      <c r="BD302" s="398"/>
      <c r="BE302" s="398"/>
      <c r="BF302" s="398"/>
      <c r="BG302" s="398"/>
      <c r="BH302" s="398"/>
      <c r="BI302" s="398"/>
      <c r="BJ302" s="398"/>
      <c r="BK302" s="398"/>
      <c r="BL302" s="398"/>
      <c r="BM302" s="398"/>
      <c r="BN302" s="398"/>
      <c r="BO302" s="398"/>
    </row>
    <row r="303" spans="12:67" s="402" customFormat="1">
      <c r="L303" s="405"/>
      <c r="M303" s="396"/>
      <c r="N303" s="397"/>
      <c r="O303" s="397"/>
      <c r="P303" s="397"/>
      <c r="Q303" s="397"/>
      <c r="R303" s="397"/>
      <c r="S303" s="397"/>
      <c r="T303" s="397"/>
      <c r="U303" s="397"/>
      <c r="X303" s="398"/>
      <c r="Y303" s="397"/>
      <c r="Z303" s="397"/>
      <c r="AA303" s="397"/>
      <c r="AB303" s="397"/>
      <c r="AC303" s="397"/>
      <c r="AD303" s="397"/>
      <c r="AE303" s="397"/>
      <c r="AF303" s="397"/>
      <c r="AG303" s="398"/>
      <c r="AH303" s="398"/>
      <c r="AI303" s="398"/>
      <c r="AJ303" s="398"/>
      <c r="AK303" s="398"/>
      <c r="AL303" s="398"/>
      <c r="AM303" s="398"/>
      <c r="AN303" s="398"/>
      <c r="AO303" s="398"/>
      <c r="AP303" s="398"/>
      <c r="AQ303" s="398"/>
      <c r="AR303" s="398"/>
      <c r="AS303" s="398"/>
      <c r="AT303" s="398"/>
      <c r="AU303" s="398"/>
      <c r="AV303" s="398"/>
      <c r="AW303" s="398"/>
      <c r="AX303" s="398"/>
      <c r="AY303" s="398"/>
      <c r="AZ303" s="398"/>
      <c r="BA303" s="398"/>
      <c r="BB303" s="398"/>
      <c r="BC303" s="398"/>
      <c r="BD303" s="398"/>
      <c r="BE303" s="398"/>
      <c r="BF303" s="398"/>
      <c r="BG303" s="398"/>
      <c r="BH303" s="398"/>
      <c r="BI303" s="398"/>
      <c r="BJ303" s="398"/>
      <c r="BK303" s="398"/>
      <c r="BL303" s="398"/>
      <c r="BM303" s="398"/>
      <c r="BN303" s="398"/>
      <c r="BO303" s="398"/>
    </row>
    <row r="304" spans="12:67" s="402" customFormat="1">
      <c r="L304" s="405"/>
      <c r="M304" s="396"/>
      <c r="N304" s="397"/>
      <c r="O304" s="397"/>
      <c r="P304" s="397"/>
      <c r="Q304" s="397"/>
      <c r="R304" s="397"/>
      <c r="S304" s="397"/>
      <c r="T304" s="397"/>
      <c r="U304" s="397"/>
      <c r="X304" s="398"/>
      <c r="Y304" s="397"/>
      <c r="Z304" s="397"/>
      <c r="AA304" s="397"/>
      <c r="AB304" s="397"/>
      <c r="AC304" s="397"/>
      <c r="AD304" s="397"/>
      <c r="AE304" s="397"/>
      <c r="AF304" s="397"/>
      <c r="AG304" s="398"/>
      <c r="AH304" s="398"/>
      <c r="AI304" s="398"/>
      <c r="AJ304" s="398"/>
      <c r="AK304" s="398"/>
      <c r="AL304" s="398"/>
      <c r="AM304" s="398"/>
      <c r="AN304" s="398"/>
      <c r="AO304" s="398"/>
      <c r="AP304" s="398"/>
      <c r="AQ304" s="398"/>
      <c r="AR304" s="398"/>
      <c r="AS304" s="398"/>
      <c r="AT304" s="398"/>
      <c r="AU304" s="398"/>
      <c r="AV304" s="398"/>
      <c r="AW304" s="398"/>
      <c r="AX304" s="398"/>
      <c r="AY304" s="398"/>
      <c r="AZ304" s="398"/>
      <c r="BA304" s="398"/>
      <c r="BB304" s="398"/>
      <c r="BC304" s="398"/>
      <c r="BD304" s="398"/>
      <c r="BE304" s="398"/>
      <c r="BF304" s="398"/>
      <c r="BG304" s="398"/>
      <c r="BH304" s="398"/>
      <c r="BI304" s="398"/>
      <c r="BJ304" s="398"/>
      <c r="BK304" s="398"/>
      <c r="BL304" s="398"/>
      <c r="BM304" s="398"/>
      <c r="BN304" s="398"/>
      <c r="BO304" s="398"/>
    </row>
    <row r="305" spans="12:67" s="402" customFormat="1">
      <c r="L305" s="405"/>
      <c r="M305" s="396"/>
      <c r="N305" s="397"/>
      <c r="O305" s="397"/>
      <c r="P305" s="397"/>
      <c r="Q305" s="397"/>
      <c r="R305" s="397"/>
      <c r="S305" s="397"/>
      <c r="T305" s="397"/>
      <c r="U305" s="397"/>
      <c r="X305" s="398"/>
      <c r="Y305" s="397"/>
      <c r="Z305" s="397"/>
      <c r="AA305" s="397"/>
      <c r="AB305" s="397"/>
      <c r="AC305" s="397"/>
      <c r="AD305" s="397"/>
      <c r="AE305" s="397"/>
      <c r="AF305" s="397"/>
      <c r="AG305" s="398"/>
      <c r="AH305" s="398"/>
      <c r="AI305" s="398"/>
      <c r="AJ305" s="398"/>
      <c r="AK305" s="398"/>
      <c r="AL305" s="398"/>
      <c r="AM305" s="398"/>
      <c r="AN305" s="398"/>
      <c r="AO305" s="398"/>
      <c r="AP305" s="398"/>
      <c r="AQ305" s="398"/>
      <c r="AR305" s="398"/>
      <c r="AS305" s="398"/>
      <c r="AT305" s="398"/>
      <c r="AU305" s="398"/>
      <c r="AV305" s="398"/>
      <c r="AW305" s="398"/>
      <c r="AX305" s="398"/>
      <c r="AY305" s="398"/>
      <c r="AZ305" s="398"/>
      <c r="BA305" s="398"/>
      <c r="BB305" s="398"/>
      <c r="BC305" s="398"/>
      <c r="BD305" s="398"/>
      <c r="BE305" s="398"/>
      <c r="BF305" s="398"/>
      <c r="BG305" s="398"/>
      <c r="BH305" s="398"/>
      <c r="BI305" s="398"/>
      <c r="BJ305" s="398"/>
      <c r="BK305" s="398"/>
      <c r="BL305" s="398"/>
      <c r="BM305" s="398"/>
      <c r="BN305" s="398"/>
      <c r="BO305" s="398"/>
    </row>
    <row r="306" spans="12:67" s="402" customFormat="1">
      <c r="L306" s="405"/>
      <c r="M306" s="396"/>
      <c r="N306" s="397"/>
      <c r="O306" s="397"/>
      <c r="P306" s="397"/>
      <c r="Q306" s="397"/>
      <c r="R306" s="397"/>
      <c r="S306" s="397"/>
      <c r="T306" s="397"/>
      <c r="U306" s="397"/>
      <c r="X306" s="398"/>
      <c r="Y306" s="397"/>
      <c r="Z306" s="397"/>
      <c r="AA306" s="397"/>
      <c r="AB306" s="397"/>
      <c r="AC306" s="397"/>
      <c r="AD306" s="397"/>
      <c r="AE306" s="397"/>
      <c r="AF306" s="397"/>
      <c r="AG306" s="398"/>
      <c r="AH306" s="398"/>
      <c r="AI306" s="398"/>
      <c r="AJ306" s="398"/>
      <c r="AK306" s="398"/>
      <c r="AL306" s="398"/>
      <c r="AM306" s="398"/>
      <c r="AN306" s="398"/>
      <c r="AO306" s="398"/>
      <c r="AP306" s="398"/>
      <c r="AQ306" s="398"/>
      <c r="AR306" s="398"/>
      <c r="AS306" s="398"/>
      <c r="AT306" s="398"/>
      <c r="AU306" s="398"/>
      <c r="AV306" s="398"/>
      <c r="AW306" s="398"/>
      <c r="AX306" s="398"/>
      <c r="AY306" s="398"/>
      <c r="AZ306" s="398"/>
      <c r="BA306" s="398"/>
      <c r="BB306" s="398"/>
      <c r="BC306" s="398"/>
      <c r="BD306" s="398"/>
      <c r="BE306" s="398"/>
      <c r="BF306" s="398"/>
      <c r="BG306" s="398"/>
      <c r="BH306" s="398"/>
      <c r="BI306" s="398"/>
      <c r="BJ306" s="398"/>
      <c r="BK306" s="398"/>
      <c r="BL306" s="398"/>
      <c r="BM306" s="398"/>
      <c r="BN306" s="398"/>
      <c r="BO306" s="398"/>
    </row>
    <row r="307" spans="12:67" s="402" customFormat="1">
      <c r="L307" s="405"/>
      <c r="M307" s="396"/>
      <c r="N307" s="397"/>
      <c r="O307" s="397"/>
      <c r="P307" s="397"/>
      <c r="Q307" s="397"/>
      <c r="R307" s="397"/>
      <c r="S307" s="397"/>
      <c r="T307" s="397"/>
      <c r="U307" s="397"/>
      <c r="X307" s="398"/>
      <c r="Y307" s="397"/>
      <c r="Z307" s="397"/>
      <c r="AA307" s="397"/>
      <c r="AB307" s="397"/>
      <c r="AC307" s="397"/>
      <c r="AD307" s="397"/>
      <c r="AE307" s="397"/>
      <c r="AF307" s="397"/>
      <c r="AG307" s="398"/>
      <c r="AH307" s="398"/>
      <c r="AI307" s="398"/>
      <c r="AJ307" s="398"/>
      <c r="AK307" s="398"/>
      <c r="AL307" s="398"/>
      <c r="AM307" s="398"/>
      <c r="AN307" s="398"/>
      <c r="AO307" s="398"/>
      <c r="AP307" s="398"/>
      <c r="AQ307" s="398"/>
      <c r="AR307" s="398"/>
      <c r="AS307" s="398"/>
      <c r="AT307" s="398"/>
      <c r="AU307" s="398"/>
      <c r="AV307" s="398"/>
      <c r="AW307" s="398"/>
      <c r="AX307" s="398"/>
      <c r="AY307" s="398"/>
      <c r="AZ307" s="398"/>
      <c r="BA307" s="398"/>
      <c r="BB307" s="398"/>
      <c r="BC307" s="398"/>
      <c r="BD307" s="398"/>
      <c r="BE307" s="398"/>
      <c r="BF307" s="398"/>
      <c r="BG307" s="398"/>
      <c r="BH307" s="398"/>
      <c r="BI307" s="398"/>
      <c r="BJ307" s="398"/>
      <c r="BK307" s="398"/>
      <c r="BL307" s="398"/>
      <c r="BM307" s="398"/>
      <c r="BN307" s="398"/>
      <c r="BO307" s="398"/>
    </row>
    <row r="308" spans="12:67" s="402" customFormat="1">
      <c r="L308" s="405"/>
      <c r="M308" s="396"/>
      <c r="N308" s="397"/>
      <c r="O308" s="397"/>
      <c r="P308" s="397"/>
      <c r="Q308" s="397"/>
      <c r="R308" s="397"/>
      <c r="S308" s="397"/>
      <c r="T308" s="397"/>
      <c r="U308" s="397"/>
      <c r="X308" s="398"/>
      <c r="Y308" s="397"/>
      <c r="Z308" s="397"/>
      <c r="AA308" s="397"/>
      <c r="AB308" s="397"/>
      <c r="AC308" s="397"/>
      <c r="AD308" s="397"/>
      <c r="AE308" s="397"/>
      <c r="AF308" s="397"/>
      <c r="AG308" s="398"/>
      <c r="AH308" s="398"/>
      <c r="AI308" s="398"/>
      <c r="AJ308" s="398"/>
      <c r="AK308" s="398"/>
      <c r="AL308" s="398"/>
      <c r="AM308" s="398"/>
      <c r="AN308" s="398"/>
      <c r="AO308" s="398"/>
      <c r="AP308" s="398"/>
      <c r="AQ308" s="398"/>
      <c r="AR308" s="398"/>
      <c r="AS308" s="398"/>
      <c r="AT308" s="398"/>
      <c r="AU308" s="398"/>
      <c r="AV308" s="398"/>
      <c r="AW308" s="398"/>
      <c r="AX308" s="398"/>
      <c r="AY308" s="398"/>
      <c r="AZ308" s="398"/>
      <c r="BA308" s="398"/>
      <c r="BB308" s="398"/>
      <c r="BC308" s="398"/>
      <c r="BD308" s="398"/>
      <c r="BE308" s="398"/>
      <c r="BF308" s="398"/>
      <c r="BG308" s="398"/>
      <c r="BH308" s="398"/>
      <c r="BI308" s="398"/>
      <c r="BJ308" s="398"/>
      <c r="BK308" s="398"/>
      <c r="BL308" s="398"/>
      <c r="BM308" s="398"/>
      <c r="BN308" s="398"/>
      <c r="BO308" s="398"/>
    </row>
    <row r="309" spans="12:67" s="402" customFormat="1">
      <c r="L309" s="405"/>
      <c r="M309" s="396"/>
      <c r="N309" s="397"/>
      <c r="O309" s="397"/>
      <c r="P309" s="397"/>
      <c r="Q309" s="397"/>
      <c r="R309" s="397"/>
      <c r="S309" s="397"/>
      <c r="T309" s="397"/>
      <c r="U309" s="397"/>
      <c r="X309" s="398"/>
      <c r="Y309" s="397"/>
      <c r="Z309" s="397"/>
      <c r="AA309" s="397"/>
      <c r="AB309" s="397"/>
      <c r="AC309" s="397"/>
      <c r="AD309" s="397"/>
      <c r="AE309" s="397"/>
      <c r="AF309" s="397"/>
      <c r="AG309" s="398"/>
      <c r="AH309" s="398"/>
      <c r="AI309" s="398"/>
      <c r="AJ309" s="398"/>
      <c r="AK309" s="398"/>
      <c r="AL309" s="398"/>
      <c r="AM309" s="398"/>
      <c r="AN309" s="398"/>
      <c r="AO309" s="398"/>
      <c r="AP309" s="398"/>
      <c r="AQ309" s="398"/>
      <c r="AR309" s="398"/>
      <c r="AS309" s="398"/>
      <c r="AT309" s="398"/>
      <c r="AU309" s="398"/>
      <c r="AV309" s="398"/>
      <c r="AW309" s="398"/>
      <c r="AX309" s="398"/>
      <c r="AY309" s="398"/>
      <c r="AZ309" s="398"/>
      <c r="BA309" s="398"/>
      <c r="BB309" s="398"/>
      <c r="BC309" s="398"/>
      <c r="BD309" s="398"/>
      <c r="BE309" s="398"/>
      <c r="BF309" s="398"/>
      <c r="BG309" s="398"/>
      <c r="BH309" s="398"/>
      <c r="BI309" s="398"/>
      <c r="BJ309" s="398"/>
      <c r="BK309" s="398"/>
      <c r="BL309" s="398"/>
      <c r="BM309" s="398"/>
      <c r="BN309" s="398"/>
      <c r="BO309" s="398"/>
    </row>
    <row r="310" spans="12:67" s="402" customFormat="1">
      <c r="L310" s="405"/>
      <c r="M310" s="396"/>
      <c r="N310" s="397"/>
      <c r="O310" s="397"/>
      <c r="P310" s="397"/>
      <c r="Q310" s="397"/>
      <c r="R310" s="397"/>
      <c r="S310" s="397"/>
      <c r="T310" s="397"/>
      <c r="U310" s="397"/>
      <c r="X310" s="398"/>
      <c r="Y310" s="397"/>
      <c r="Z310" s="397"/>
      <c r="AA310" s="397"/>
      <c r="AB310" s="397"/>
      <c r="AC310" s="397"/>
      <c r="AD310" s="397"/>
      <c r="AE310" s="397"/>
      <c r="AF310" s="397"/>
      <c r="AG310" s="398"/>
      <c r="AH310" s="398"/>
      <c r="AI310" s="398"/>
      <c r="AJ310" s="398"/>
      <c r="AK310" s="398"/>
      <c r="AL310" s="398"/>
      <c r="AM310" s="398"/>
      <c r="AN310" s="398"/>
      <c r="AO310" s="398"/>
      <c r="AP310" s="398"/>
      <c r="AQ310" s="398"/>
      <c r="AR310" s="398"/>
      <c r="AS310" s="398"/>
      <c r="AT310" s="398"/>
      <c r="AU310" s="398"/>
      <c r="AV310" s="398"/>
      <c r="AW310" s="398"/>
      <c r="AX310" s="398"/>
      <c r="AY310" s="398"/>
      <c r="AZ310" s="398"/>
      <c r="BA310" s="398"/>
      <c r="BB310" s="398"/>
      <c r="BC310" s="398"/>
      <c r="BD310" s="398"/>
      <c r="BE310" s="398"/>
      <c r="BF310" s="398"/>
      <c r="BG310" s="398"/>
      <c r="BH310" s="398"/>
      <c r="BI310" s="398"/>
      <c r="BJ310" s="398"/>
      <c r="BK310" s="398"/>
      <c r="BL310" s="398"/>
      <c r="BM310" s="398"/>
      <c r="BN310" s="398"/>
      <c r="BO310" s="398"/>
    </row>
    <row r="311" spans="12:67" s="402" customFormat="1">
      <c r="L311" s="405"/>
      <c r="M311" s="396"/>
      <c r="N311" s="397"/>
      <c r="O311" s="397"/>
      <c r="P311" s="397"/>
      <c r="Q311" s="397"/>
      <c r="R311" s="397"/>
      <c r="S311" s="397"/>
      <c r="T311" s="397"/>
      <c r="U311" s="397"/>
      <c r="X311" s="398"/>
      <c r="Y311" s="397"/>
      <c r="Z311" s="397"/>
      <c r="AA311" s="397"/>
      <c r="AB311" s="397"/>
      <c r="AC311" s="397"/>
      <c r="AD311" s="397"/>
      <c r="AE311" s="397"/>
      <c r="AF311" s="397"/>
      <c r="AG311" s="398"/>
      <c r="AH311" s="398"/>
      <c r="AI311" s="398"/>
      <c r="AJ311" s="398"/>
      <c r="AK311" s="398"/>
      <c r="AL311" s="398"/>
      <c r="AM311" s="398"/>
      <c r="AN311" s="398"/>
      <c r="AO311" s="398"/>
      <c r="AP311" s="398"/>
      <c r="AQ311" s="398"/>
      <c r="AR311" s="398"/>
      <c r="AS311" s="398"/>
      <c r="AT311" s="398"/>
      <c r="AU311" s="398"/>
      <c r="AV311" s="398"/>
      <c r="AW311" s="398"/>
      <c r="AX311" s="398"/>
      <c r="AY311" s="398"/>
      <c r="AZ311" s="398"/>
      <c r="BA311" s="398"/>
      <c r="BB311" s="398"/>
      <c r="BC311" s="398"/>
      <c r="BD311" s="398"/>
      <c r="BE311" s="398"/>
      <c r="BF311" s="398"/>
      <c r="BG311" s="398"/>
      <c r="BH311" s="398"/>
      <c r="BI311" s="398"/>
      <c r="BJ311" s="398"/>
      <c r="BK311" s="398"/>
      <c r="BL311" s="398"/>
      <c r="BM311" s="398"/>
      <c r="BN311" s="398"/>
      <c r="BO311" s="398"/>
    </row>
    <row r="312" spans="12:67" s="402" customFormat="1">
      <c r="L312" s="405"/>
      <c r="M312" s="396"/>
      <c r="N312" s="397"/>
      <c r="O312" s="397"/>
      <c r="P312" s="397"/>
      <c r="Q312" s="397"/>
      <c r="R312" s="397"/>
      <c r="S312" s="397"/>
      <c r="T312" s="397"/>
      <c r="U312" s="397"/>
      <c r="X312" s="398"/>
      <c r="Y312" s="397"/>
      <c r="Z312" s="397"/>
      <c r="AA312" s="397"/>
      <c r="AB312" s="397"/>
      <c r="AC312" s="397"/>
      <c r="AD312" s="397"/>
      <c r="AE312" s="397"/>
      <c r="AF312" s="397"/>
      <c r="AG312" s="398"/>
      <c r="AH312" s="398"/>
      <c r="AI312" s="398"/>
      <c r="AJ312" s="398"/>
      <c r="AK312" s="398"/>
      <c r="AL312" s="398"/>
      <c r="AM312" s="398"/>
      <c r="AN312" s="398"/>
      <c r="AO312" s="398"/>
      <c r="AP312" s="398"/>
      <c r="AQ312" s="398"/>
      <c r="AR312" s="398"/>
      <c r="AS312" s="398"/>
      <c r="AT312" s="398"/>
      <c r="AU312" s="398"/>
      <c r="AV312" s="398"/>
      <c r="AW312" s="398"/>
      <c r="AX312" s="398"/>
      <c r="AY312" s="398"/>
      <c r="AZ312" s="398"/>
      <c r="BA312" s="398"/>
      <c r="BB312" s="398"/>
      <c r="BC312" s="398"/>
      <c r="BD312" s="398"/>
      <c r="BE312" s="398"/>
      <c r="BF312" s="398"/>
      <c r="BG312" s="398"/>
      <c r="BH312" s="398"/>
      <c r="BI312" s="398"/>
      <c r="BJ312" s="398"/>
      <c r="BK312" s="398"/>
      <c r="BL312" s="398"/>
      <c r="BM312" s="398"/>
      <c r="BN312" s="398"/>
      <c r="BO312" s="398"/>
    </row>
    <row r="313" spans="12:67" s="402" customFormat="1">
      <c r="L313" s="405"/>
      <c r="M313" s="396"/>
      <c r="N313" s="397"/>
      <c r="O313" s="397"/>
      <c r="P313" s="397"/>
      <c r="Q313" s="397"/>
      <c r="R313" s="397"/>
      <c r="S313" s="397"/>
      <c r="T313" s="397"/>
      <c r="U313" s="397"/>
      <c r="X313" s="398"/>
      <c r="Y313" s="397"/>
      <c r="Z313" s="397"/>
      <c r="AA313" s="397"/>
      <c r="AB313" s="397"/>
      <c r="AC313" s="397"/>
      <c r="AD313" s="397"/>
      <c r="AE313" s="397"/>
      <c r="AF313" s="397"/>
      <c r="AG313" s="398"/>
      <c r="AH313" s="398"/>
      <c r="AI313" s="398"/>
      <c r="AJ313" s="398"/>
      <c r="AK313" s="398"/>
      <c r="AL313" s="398"/>
      <c r="AM313" s="398"/>
      <c r="AN313" s="398"/>
      <c r="AO313" s="398"/>
      <c r="AP313" s="398"/>
      <c r="AQ313" s="398"/>
      <c r="AR313" s="398"/>
      <c r="AS313" s="398"/>
      <c r="AT313" s="398"/>
      <c r="AU313" s="398"/>
      <c r="AV313" s="398"/>
      <c r="AW313" s="398"/>
      <c r="AX313" s="398"/>
      <c r="AY313" s="398"/>
      <c r="AZ313" s="398"/>
      <c r="BA313" s="398"/>
      <c r="BB313" s="398"/>
      <c r="BC313" s="398"/>
      <c r="BD313" s="398"/>
      <c r="BE313" s="398"/>
      <c r="BF313" s="398"/>
      <c r="BG313" s="398"/>
      <c r="BH313" s="398"/>
      <c r="BI313" s="398"/>
      <c r="BJ313" s="398"/>
      <c r="BK313" s="398"/>
      <c r="BL313" s="398"/>
      <c r="BM313" s="398"/>
      <c r="BN313" s="398"/>
      <c r="BO313" s="398"/>
    </row>
    <row r="314" spans="12:67" s="402" customFormat="1">
      <c r="L314" s="405"/>
      <c r="M314" s="396"/>
      <c r="N314" s="397"/>
      <c r="O314" s="397"/>
      <c r="P314" s="397"/>
      <c r="Q314" s="397"/>
      <c r="R314" s="397"/>
      <c r="S314" s="397"/>
      <c r="T314" s="397"/>
      <c r="U314" s="397"/>
      <c r="X314" s="398"/>
      <c r="Y314" s="397"/>
      <c r="Z314" s="397"/>
      <c r="AA314" s="397"/>
      <c r="AB314" s="397"/>
      <c r="AC314" s="397"/>
      <c r="AD314" s="397"/>
      <c r="AE314" s="397"/>
      <c r="AF314" s="397"/>
      <c r="AG314" s="398"/>
      <c r="AH314" s="398"/>
      <c r="AI314" s="398"/>
      <c r="AJ314" s="398"/>
      <c r="AK314" s="398"/>
      <c r="AL314" s="398"/>
      <c r="AM314" s="398"/>
      <c r="AN314" s="398"/>
      <c r="AO314" s="398"/>
      <c r="AP314" s="398"/>
      <c r="AQ314" s="398"/>
      <c r="AR314" s="398"/>
      <c r="AS314" s="398"/>
      <c r="AT314" s="398"/>
      <c r="AU314" s="398"/>
      <c r="AV314" s="398"/>
      <c r="AW314" s="398"/>
      <c r="AX314" s="398"/>
      <c r="AY314" s="398"/>
      <c r="AZ314" s="398"/>
      <c r="BA314" s="398"/>
      <c r="BB314" s="398"/>
      <c r="BC314" s="398"/>
      <c r="BD314" s="398"/>
      <c r="BE314" s="398"/>
      <c r="BF314" s="398"/>
      <c r="BG314" s="398"/>
      <c r="BH314" s="398"/>
      <c r="BI314" s="398"/>
      <c r="BJ314" s="398"/>
      <c r="BK314" s="398"/>
      <c r="BL314" s="398"/>
      <c r="BM314" s="398"/>
      <c r="BN314" s="398"/>
      <c r="BO314" s="398"/>
    </row>
    <row r="315" spans="12:67" s="402" customFormat="1">
      <c r="L315" s="405"/>
      <c r="M315" s="396"/>
      <c r="N315" s="397"/>
      <c r="O315" s="397"/>
      <c r="P315" s="397"/>
      <c r="Q315" s="397"/>
      <c r="R315" s="397"/>
      <c r="S315" s="397"/>
      <c r="T315" s="397"/>
      <c r="U315" s="397"/>
      <c r="X315" s="398"/>
      <c r="Y315" s="397"/>
      <c r="Z315" s="397"/>
      <c r="AA315" s="397"/>
      <c r="AB315" s="397"/>
      <c r="AC315" s="397"/>
      <c r="AD315" s="397"/>
      <c r="AE315" s="397"/>
      <c r="AF315" s="397"/>
      <c r="AG315" s="398"/>
      <c r="AH315" s="398"/>
      <c r="AI315" s="398"/>
      <c r="AJ315" s="398"/>
      <c r="AK315" s="398"/>
      <c r="AL315" s="398"/>
      <c r="AM315" s="398"/>
      <c r="AN315" s="398"/>
      <c r="AO315" s="398"/>
      <c r="AP315" s="398"/>
      <c r="AQ315" s="398"/>
      <c r="AR315" s="398"/>
      <c r="AS315" s="398"/>
      <c r="AT315" s="398"/>
      <c r="AU315" s="398"/>
      <c r="AV315" s="398"/>
      <c r="AW315" s="398"/>
      <c r="AX315" s="398"/>
      <c r="AY315" s="398"/>
      <c r="AZ315" s="398"/>
      <c r="BA315" s="398"/>
      <c r="BB315" s="398"/>
      <c r="BC315" s="398"/>
      <c r="BD315" s="398"/>
      <c r="BE315" s="398"/>
      <c r="BF315" s="398"/>
      <c r="BG315" s="398"/>
      <c r="BH315" s="398"/>
      <c r="BI315" s="398"/>
      <c r="BJ315" s="398"/>
      <c r="BK315" s="398"/>
      <c r="BL315" s="398"/>
      <c r="BM315" s="398"/>
      <c r="BN315" s="398"/>
      <c r="BO315" s="398"/>
    </row>
    <row r="316" spans="12:67" s="402" customFormat="1">
      <c r="L316" s="405"/>
      <c r="M316" s="396"/>
      <c r="N316" s="397"/>
      <c r="O316" s="397"/>
      <c r="P316" s="397"/>
      <c r="Q316" s="397"/>
      <c r="R316" s="397"/>
      <c r="S316" s="397"/>
      <c r="T316" s="397"/>
      <c r="U316" s="397"/>
      <c r="X316" s="398"/>
      <c r="Y316" s="397"/>
      <c r="Z316" s="397"/>
      <c r="AA316" s="397"/>
      <c r="AB316" s="397"/>
      <c r="AC316" s="397"/>
      <c r="AD316" s="397"/>
      <c r="AE316" s="397"/>
      <c r="AF316" s="397"/>
      <c r="AG316" s="398"/>
      <c r="AH316" s="398"/>
      <c r="AI316" s="398"/>
      <c r="AJ316" s="398"/>
      <c r="AK316" s="398"/>
      <c r="AL316" s="398"/>
      <c r="AM316" s="398"/>
      <c r="AN316" s="398"/>
      <c r="AO316" s="398"/>
      <c r="AP316" s="398"/>
      <c r="AQ316" s="398"/>
      <c r="AR316" s="398"/>
      <c r="AS316" s="398"/>
      <c r="AT316" s="398"/>
      <c r="AU316" s="398"/>
      <c r="AV316" s="398"/>
      <c r="AW316" s="398"/>
      <c r="AX316" s="398"/>
      <c r="AY316" s="398"/>
      <c r="AZ316" s="398"/>
      <c r="BA316" s="398"/>
      <c r="BB316" s="398"/>
      <c r="BC316" s="398"/>
      <c r="BD316" s="398"/>
      <c r="BE316" s="398"/>
      <c r="BF316" s="398"/>
      <c r="BG316" s="398"/>
      <c r="BH316" s="398"/>
      <c r="BI316" s="398"/>
      <c r="BJ316" s="398"/>
      <c r="BK316" s="398"/>
      <c r="BL316" s="398"/>
      <c r="BM316" s="398"/>
      <c r="BN316" s="398"/>
      <c r="BO316" s="398"/>
    </row>
    <row r="317" spans="12:67" s="402" customFormat="1">
      <c r="L317" s="405"/>
      <c r="M317" s="396"/>
      <c r="N317" s="397"/>
      <c r="O317" s="397"/>
      <c r="P317" s="397"/>
      <c r="Q317" s="397"/>
      <c r="R317" s="397"/>
      <c r="S317" s="397"/>
      <c r="T317" s="397"/>
      <c r="U317" s="397"/>
      <c r="X317" s="398"/>
      <c r="Y317" s="397"/>
      <c r="Z317" s="397"/>
      <c r="AA317" s="397"/>
      <c r="AB317" s="397"/>
      <c r="AC317" s="397"/>
      <c r="AD317" s="397"/>
      <c r="AE317" s="397"/>
      <c r="AF317" s="397"/>
      <c r="AG317" s="398"/>
      <c r="AH317" s="398"/>
      <c r="AI317" s="398"/>
      <c r="AJ317" s="398"/>
      <c r="AK317" s="398"/>
      <c r="AL317" s="398"/>
      <c r="AM317" s="398"/>
      <c r="AN317" s="398"/>
      <c r="AO317" s="398"/>
      <c r="AP317" s="398"/>
      <c r="AQ317" s="398"/>
      <c r="AR317" s="398"/>
      <c r="AS317" s="398"/>
      <c r="AT317" s="398"/>
      <c r="AU317" s="398"/>
      <c r="AV317" s="398"/>
      <c r="AW317" s="398"/>
      <c r="AX317" s="398"/>
      <c r="AY317" s="398"/>
      <c r="AZ317" s="398"/>
      <c r="BA317" s="398"/>
      <c r="BB317" s="398"/>
      <c r="BC317" s="398"/>
      <c r="BD317" s="398"/>
      <c r="BE317" s="398"/>
      <c r="BF317" s="398"/>
      <c r="BG317" s="398"/>
      <c r="BH317" s="398"/>
      <c r="BI317" s="398"/>
      <c r="BJ317" s="398"/>
      <c r="BK317" s="398"/>
      <c r="BL317" s="398"/>
      <c r="BM317" s="398"/>
      <c r="BN317" s="398"/>
      <c r="BO317" s="398"/>
    </row>
    <row r="318" spans="12:67" s="402" customFormat="1">
      <c r="L318" s="405"/>
      <c r="M318" s="396"/>
      <c r="N318" s="397"/>
      <c r="O318" s="397"/>
      <c r="P318" s="397"/>
      <c r="Q318" s="397"/>
      <c r="R318" s="397"/>
      <c r="S318" s="397"/>
      <c r="T318" s="397"/>
      <c r="U318" s="397"/>
      <c r="X318" s="398"/>
      <c r="Y318" s="397"/>
      <c r="Z318" s="397"/>
      <c r="AA318" s="397"/>
      <c r="AB318" s="397"/>
      <c r="AC318" s="397"/>
      <c r="AD318" s="397"/>
      <c r="AE318" s="397"/>
      <c r="AF318" s="397"/>
      <c r="AG318" s="398"/>
      <c r="AH318" s="398"/>
      <c r="AI318" s="398"/>
      <c r="AJ318" s="398"/>
      <c r="AK318" s="398"/>
      <c r="AL318" s="398"/>
      <c r="AM318" s="398"/>
      <c r="AN318" s="398"/>
      <c r="AO318" s="398"/>
      <c r="AP318" s="398"/>
      <c r="AQ318" s="398"/>
      <c r="AR318" s="398"/>
      <c r="AS318" s="398"/>
      <c r="AT318" s="398"/>
      <c r="AU318" s="398"/>
      <c r="AV318" s="398"/>
      <c r="AW318" s="398"/>
      <c r="AX318" s="398"/>
      <c r="AY318" s="398"/>
      <c r="AZ318" s="398"/>
      <c r="BA318" s="398"/>
      <c r="BB318" s="398"/>
      <c r="BC318" s="398"/>
      <c r="BD318" s="398"/>
      <c r="BE318" s="398"/>
      <c r="BF318" s="398"/>
      <c r="BG318" s="398"/>
      <c r="BH318" s="398"/>
      <c r="BI318" s="398"/>
      <c r="BJ318" s="398"/>
      <c r="BK318" s="398"/>
      <c r="BL318" s="398"/>
      <c r="BM318" s="398"/>
      <c r="BN318" s="398"/>
      <c r="BO318" s="398"/>
    </row>
  </sheetData>
  <protectedRanges>
    <protectedRange sqref="E9:E21" name="Rango1_2"/>
    <protectedRange sqref="E81:E82" name="Rango1_2_2"/>
    <protectedRange sqref="E85" name="Rango1_2_2_1_1"/>
  </protectedRanges>
  <autoFilter ref="A8:CD142"/>
  <mergeCells count="7">
    <mergeCell ref="B7:K7"/>
    <mergeCell ref="A1:K1"/>
    <mergeCell ref="A2:K2"/>
    <mergeCell ref="A3:K3"/>
    <mergeCell ref="A4:K4"/>
    <mergeCell ref="A5:K5"/>
    <mergeCell ref="B6:K6"/>
  </mergeCells>
  <phoneticPr fontId="56" type="noConversion"/>
  <conditionalFormatting sqref="D28:D43 D46:D141 D9:D21">
    <cfRule type="expression" dxfId="33" priority="13" stopIfTrue="1">
      <formula>AND(COUNTIF($D$9:$D$9, D9)+COUNTIF($D$28:$D$141, D9)&gt;1,NOT(ISBLANK(D9)))</formula>
    </cfRule>
  </conditionalFormatting>
  <conditionalFormatting sqref="D22:D27">
    <cfRule type="duplicateValues" dxfId="32" priority="2" stopIfTrue="1"/>
  </conditionalFormatting>
  <conditionalFormatting sqref="D44:D45 X44:X45">
    <cfRule type="expression" dxfId="31" priority="3" stopIfTrue="1">
      <formula>AND(COUNTIF($D$9:$D$52, D44)+COUNTIF($D$70:$D$185, D44)&gt;1,NOT(ISBLANK(D44)))</formula>
    </cfRule>
  </conditionalFormatting>
  <conditionalFormatting sqref="E140">
    <cfRule type="duplicateValues" dxfId="30" priority="5" stopIfTrue="1"/>
  </conditionalFormatting>
  <conditionalFormatting sqref="X22:X27">
    <cfRule type="expression" dxfId="29" priority="1" stopIfTrue="1">
      <formula>AND(COUNTIF($D$9:$D$47, X22)+COUNTIF($D$65:$D$180, X22)&gt;1,NOT(ISBLANK(X22)))</formula>
    </cfRule>
  </conditionalFormatting>
  <dataValidations count="3">
    <dataValidation type="whole" allowBlank="1" showInputMessage="1" showErrorMessage="1" sqref="F134:Q134 F87:Q91 F111:Q111 F70:Q78 F39:Q39 JB22:JM27 SX22:TI27 ACT22:ADE27 AMP22:ANA27 AWL22:AWW27 BGH22:BGS27 BQD22:BQO27 BZZ22:CAK27 CJV22:CKG27 CTR22:CUC27 DDN22:DDY27 DNJ22:DNU27 DXF22:DXQ27 EHB22:EHM27 EQX22:ERI27 FAT22:FBE27 FKP22:FLA27 FUL22:FUW27 GEH22:GES27 GOD22:GOO27 GXZ22:GYK27 HHV22:HIG27 HRR22:HSC27 IBN22:IBY27 ILJ22:ILU27 IVF22:IVQ27 JFB22:JFM27 JOX22:JPI27 JYT22:JZE27 KIP22:KJA27 KSL22:KSW27 LCH22:LCS27 LMD22:LMO27 LVZ22:LWK27 MFV22:MGG27 MPR22:MQC27 MZN22:MZY27 NJJ22:NJU27 NTF22:NTQ27 ODB22:ODM27 OMX22:ONI27 OWT22:OXE27 PGP22:PHA27 PQL22:PQW27 QAH22:QAS27 QKD22:QKO27 QTZ22:QUK27 RDV22:REG27 RNR22:ROC27 RXN22:RXY27 SHJ22:SHU27 SRF22:SRQ27 TBB22:TBM27 TKX22:TLI27 TUT22:TVE27 UEP22:UFA27 UOL22:UOW27 UYH22:UYS27 VID22:VIO27 VRZ22:VSK27 WBV22:WCG27 WLR22:WMC27 WVN22:WVY27 F9:Q27">
      <formula1>0</formula1>
      <formula2>100</formula2>
    </dataValidation>
    <dataValidation type="list" allowBlank="1" showInputMessage="1" showErrorMessage="1" sqref="WVJ44:WVK45 B43:B46 IX44:IY45 ST44:SU45 ACP44:ACQ45 AML44:AMM45 AWH44:AWI45 BGD44:BGE45 BPZ44:BQA45 BZV44:BZW45 CJR44:CJS45 CTN44:CTO45 DDJ44:DDK45 DNF44:DNG45 DXB44:DXC45 EGX44:EGY45 EQT44:EQU45 FAP44:FAQ45 FKL44:FKM45 FUH44:FUI45 GED44:GEE45 GNZ44:GOA45 GXV44:GXW45 HHR44:HHS45 HRN44:HRO45 IBJ44:IBK45 ILF44:ILG45 IVB44:IVC45 JEX44:JEY45 JOT44:JOU45 JYP44:JYQ45 KIL44:KIM45 KSH44:KSI45 LCD44:LCE45 LLZ44:LMA45 LVV44:LVW45 MFR44:MFS45 MPN44:MPO45 MZJ44:MZK45 NJF44:NJG45 NTB44:NTC45 OCX44:OCY45 OMT44:OMU45 OWP44:OWQ45 PGL44:PGM45 PQH44:PQI45 QAD44:QAE45 QJZ44:QKA45 QTV44:QTW45 RDR44:RDS45 RNN44:RNO45 RXJ44:RXK45 SHF44:SHG45 SRB44:SRC45 TAX44:TAY45 TKT44:TKU45 TUP44:TUQ45 UEL44:UEM45 UOH44:UOI45 UYD44:UYE45 VHZ44:VIA45 VRV44:VRW45 WBR44:WBS45 WLN44:WLO45 IY22:IY27 SU22:SU27 ACQ22:ACQ27 AMM22:AMM27 AWI22:AWI27 BGE22:BGE27 BQA22:BQA27 BZW22:BZW27 CJS22:CJS27 CTO22:CTO27 DDK22:DDK27 DNG22:DNG27 DXC22:DXC27 EGY22:EGY27 EQU22:EQU27 FAQ22:FAQ27 FKM22:FKM27 FUI22:FUI27 GEE22:GEE27 GOA22:GOA27 GXW22:GXW27 HHS22:HHS27 HRO22:HRO27 IBK22:IBK27 ILG22:ILG27 IVC22:IVC27 JEY22:JEY27 JOU22:JOU27 JYQ22:JYQ27 KIM22:KIM27 KSI22:KSI27 LCE22:LCE27 LMA22:LMA27 LVW22:LVW27 MFS22:MFS27 MPO22:MPO27 MZK22:MZK27 NJG22:NJG27 NTC22:NTC27 OCY22:OCY27 OMU22:OMU27 OWQ22:OWQ27 PGM22:PGM27 PQI22:PQI27 QAE22:QAE27 QKA22:QKA27 QTW22:QTW27 RDS22:RDS27 RNO22:RNO27 RXK22:RXK27 SHG22:SHG27 SRC22:SRC27 TAY22:TAY27 TKU22:TKU27 TUQ22:TUQ27 UEM22:UEM27 UOI22:UOI27 UYE22:UYE27 VIA22:VIA27 VRW22:VRW27 WBS22:WBS27 WLO22:WLO27 WVK22:WVK27 C9:C141">
      <formula1>Productos</formula1>
    </dataValidation>
    <dataValidation type="list" allowBlank="1" showInputMessage="1" showErrorMessage="1" sqref="B65:B66 B68 B70 B58 B44:B48 B85:B86 B94 B112:B115 B129:B130 B134 B75 WVJ44:WVJ45 IX44:IX45 ST44:ST45 ACP44:ACP45 AML44:AML45 AWH44:AWH45 BGD44:BGD45 BPZ44:BPZ45 BZV44:BZV45 CJR44:CJR45 CTN44:CTN45 DDJ44:DDJ45 DNF44:DNF45 DXB44:DXB45 EGX44:EGX45 EQT44:EQT45 FAP44:FAP45 FKL44:FKL45 FUH44:FUH45 GED44:GED45 GNZ44:GNZ45 GXV44:GXV45 HHR44:HHR45 HRN44:HRN45 IBJ44:IBJ45 ILF44:ILF45 IVB44:IVB45 JEX44:JEX45 JOT44:JOT45 JYP44:JYP45 KIL44:KIL45 KSH44:KSH45 LCD44:LCD45 LLZ44:LLZ45 LVV44:LVV45 MFR44:MFR45 MPN44:MPN45 MZJ44:MZJ45 NJF44:NJF45 NTB44:NTB45 OCX44:OCX45 OMT44:OMT45 OWP44:OWP45 PGL44:PGL45 PQH44:PQH45 QAD44:QAD45 QJZ44:QJZ45 QTV44:QTV45 RDR44:RDR45 RNN44:RNN45 RXJ44:RXJ45 SHF44:SHF45 SRB44:SRB45 TAX44:TAX45 TKT44:TKT45 TUP44:TUP45 UEL44:UEL45 UOH44:UOH45 UYD44:UYD45 VHZ44:VHZ45 VRV44:VRV45 WBR44:WBR45 WLN44:WLN45 B28 IX22:IX24 ST22:ST24 ACP22:ACP24 AML22:AML24 AWH22:AWH24 BGD22:BGD24 BPZ22:BPZ24 BZV22:BZV24 CJR22:CJR24 CTN22:CTN24 DDJ22:DDJ24 DNF22:DNF24 DXB22:DXB24 EGX22:EGX24 EQT22:EQT24 FAP22:FAP24 FKL22:FKL24 FUH22:FUH24 GED22:GED24 GNZ22:GNZ24 GXV22:GXV24 HHR22:HHR24 HRN22:HRN24 IBJ22:IBJ24 ILF22:ILF24 IVB22:IVB24 JEX22:JEX24 JOT22:JOT24 JYP22:JYP24 KIL22:KIL24 KSH22:KSH24 LCD22:LCD24 LLZ22:LLZ24 LVV22:LVV24 MFR22:MFR24 MPN22:MPN24 MZJ22:MZJ24 NJF22:NJF24 NTB22:NTB24 OCX22:OCX24 OMT22:OMT24 OWP22:OWP24 PGL22:PGL24 PQH22:PQH24 QAD22:QAD24 QJZ22:QJZ24 QTV22:QTV24 RDR22:RDR24 RNN22:RNN24 RXJ22:RXJ24 SHF22:SHF24 SRB22:SRB24 TAX22:TAX24 TKT22:TKT24 TUP22:TUP24 UEL22:UEL24 UOH22:UOH24 UYD22:UYD24 VHZ22:VHZ24 VRV22:VRV24 WBR22:WBR24 WLN22:WLN24 WVJ22:WVJ24 B9:B25">
      <formula1>INDIRECT($I9)</formula1>
    </dataValidation>
  </dataValidations>
  <pageMargins left="0.82677165354330717" right="0.15748031496062992" top="0.55118110236220474" bottom="0.74803149606299213" header="0.31496062992125984" footer="0.31496062992125984"/>
  <pageSetup scale="9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dimension ref="A1:AQ1280"/>
  <sheetViews>
    <sheetView topLeftCell="A61" workbookViewId="0">
      <selection activeCell="J74" sqref="J74"/>
    </sheetView>
  </sheetViews>
  <sheetFormatPr baseColWidth="10" defaultColWidth="11.42578125" defaultRowHeight="15"/>
  <cols>
    <col min="1" max="1" width="2.5703125" style="56" customWidth="1"/>
    <col min="2" max="6" width="4.28515625" hidden="1" customWidth="1"/>
    <col min="7" max="7" width="18.85546875" style="262" bestFit="1" customWidth="1"/>
    <col min="8" max="8" width="33.85546875" style="262" customWidth="1"/>
    <col min="9" max="9" width="16.42578125" style="262" customWidth="1"/>
    <col min="10" max="10" width="18.28515625" style="262" customWidth="1"/>
    <col min="11" max="11" width="14" style="263" customWidth="1"/>
    <col min="12" max="12" width="15.42578125" style="262" customWidth="1"/>
    <col min="13" max="13" width="13.7109375" style="262" customWidth="1"/>
    <col min="14" max="14" width="22.42578125" style="262" customWidth="1"/>
    <col min="15" max="43" width="11.42578125" style="56"/>
  </cols>
  <sheetData>
    <row r="1" spans="2:21" s="56" customFormat="1" ht="15.75">
      <c r="G1" s="251"/>
      <c r="H1" s="252"/>
      <c r="I1" s="252"/>
      <c r="J1" s="252"/>
      <c r="K1" s="253"/>
      <c r="L1" s="252"/>
      <c r="M1" s="252"/>
      <c r="N1" s="252"/>
      <c r="O1" s="250" t="s">
        <v>283</v>
      </c>
    </row>
    <row r="2" spans="2:21" s="56" customFormat="1" ht="15.75">
      <c r="G2" s="501" t="s">
        <v>270</v>
      </c>
      <c r="H2" s="501"/>
      <c r="I2" s="501"/>
      <c r="J2" s="501"/>
      <c r="K2" s="501"/>
      <c r="L2" s="501"/>
      <c r="M2" s="501"/>
      <c r="N2" s="501"/>
      <c r="O2" s="501"/>
      <c r="P2" s="501"/>
      <c r="Q2" s="255"/>
      <c r="R2" s="256"/>
      <c r="S2" s="257" t="s">
        <v>282</v>
      </c>
      <c r="T2" s="256"/>
      <c r="U2" s="258"/>
    </row>
    <row r="3" spans="2:21" s="56" customFormat="1">
      <c r="G3" s="502" t="s">
        <v>271</v>
      </c>
      <c r="H3" s="502"/>
      <c r="I3" s="502"/>
      <c r="J3" s="502"/>
      <c r="K3" s="502"/>
      <c r="L3" s="502"/>
      <c r="M3" s="502"/>
      <c r="N3" s="502"/>
      <c r="O3" s="502"/>
      <c r="P3" s="502"/>
      <c r="Q3" s="255"/>
      <c r="R3" s="256"/>
      <c r="S3" s="257" t="s">
        <v>33</v>
      </c>
      <c r="T3" s="256"/>
      <c r="U3" s="258"/>
    </row>
    <row r="4" spans="2:21" s="56" customFormat="1">
      <c r="G4" s="503" t="s">
        <v>925</v>
      </c>
      <c r="H4" s="503"/>
      <c r="I4" s="503"/>
      <c r="J4" s="503"/>
      <c r="K4" s="503"/>
      <c r="L4" s="503"/>
      <c r="M4" s="503"/>
      <c r="N4" s="503"/>
      <c r="O4" s="503"/>
      <c r="P4" s="503"/>
      <c r="Q4" s="255"/>
      <c r="R4" s="256"/>
      <c r="S4" s="257" t="s">
        <v>223</v>
      </c>
      <c r="T4" s="256"/>
      <c r="U4" s="258"/>
    </row>
    <row r="5" spans="2:21" s="56" customFormat="1">
      <c r="H5" s="254"/>
      <c r="I5" s="268"/>
      <c r="J5" s="500">
        <f>+PPNE1!C5</f>
        <v>2024</v>
      </c>
      <c r="K5" s="500"/>
      <c r="L5" s="254"/>
      <c r="M5" s="254"/>
      <c r="N5" s="254"/>
      <c r="O5" s="254"/>
      <c r="P5" s="254"/>
      <c r="Q5" s="255"/>
      <c r="R5" s="256"/>
      <c r="S5" s="256"/>
      <c r="T5" s="256"/>
      <c r="U5" s="258"/>
    </row>
    <row r="6" spans="2:21" s="56" customFormat="1">
      <c r="G6" s="267" t="s">
        <v>924</v>
      </c>
      <c r="H6" s="499" t="str">
        <f>+PPNE1!B7</f>
        <v>CENTRO DE GASTROENTEROLOGIA DR. LUIS E. AYBAR</v>
      </c>
      <c r="I6" s="499"/>
      <c r="J6" s="499"/>
      <c r="K6" s="499"/>
      <c r="L6" s="499"/>
      <c r="M6" s="499"/>
      <c r="N6" s="499"/>
      <c r="O6" s="250"/>
    </row>
    <row r="7" spans="2:21" ht="25.5" customHeight="1">
      <c r="B7" s="259" t="s">
        <v>965</v>
      </c>
      <c r="C7" s="260" t="s">
        <v>966</v>
      </c>
      <c r="D7" s="260" t="s">
        <v>967</v>
      </c>
      <c r="E7" s="260" t="s">
        <v>968</v>
      </c>
      <c r="F7" s="261" t="s">
        <v>969</v>
      </c>
      <c r="G7" s="264" t="s">
        <v>970</v>
      </c>
      <c r="H7" s="265" t="s">
        <v>0</v>
      </c>
      <c r="I7" s="265" t="s">
        <v>1</v>
      </c>
      <c r="J7" s="265" t="s">
        <v>44</v>
      </c>
      <c r="K7" s="266" t="s">
        <v>2</v>
      </c>
      <c r="L7" s="265" t="s">
        <v>3</v>
      </c>
      <c r="M7" s="265" t="s">
        <v>922</v>
      </c>
      <c r="N7" s="265" t="s">
        <v>45</v>
      </c>
    </row>
    <row r="8" spans="2:21" ht="15.75">
      <c r="B8" s="14" t="e">
        <f>IF(Tabla1[[#This Row],[Código_Actividad]]="","",CONCATENATE(Tabla1[[#This Row],[POA]],".",Tabla1[[#This Row],[SRS]],".",Tabla1[[#This Row],[AREA]],".",Tabla1[[#This Row],[TIPO]]))</f>
        <v>#REF!</v>
      </c>
      <c r="C8" s="14" t="e">
        <f>IF(Tabla1[[#This Row],[Código_Actividad]]="","",'[5]Formulario PPGR1'!#REF!)</f>
        <v>#REF!</v>
      </c>
      <c r="D8" s="14" t="e">
        <f>IF(Tabla1[[#This Row],[Código_Actividad]]="","",'[5]Formulario PPGR1'!#REF!)</f>
        <v>#REF!</v>
      </c>
      <c r="E8" s="14" t="e">
        <f>IF(Tabla1[[#This Row],[Código_Actividad]]="","",'[5]Formulario PPGR1'!#REF!)</f>
        <v>#REF!</v>
      </c>
      <c r="F8" s="14" t="e">
        <f>IF(Tabla1[[#This Row],[Código_Actividad]]="","",'[5]Formulario PPGR1'!#REF!)</f>
        <v>#REF!</v>
      </c>
      <c r="G8" s="381" t="s">
        <v>1148</v>
      </c>
      <c r="H8" s="381" t="s">
        <v>1149</v>
      </c>
      <c r="I8" s="381" t="s">
        <v>1150</v>
      </c>
      <c r="J8" s="381">
        <v>120</v>
      </c>
      <c r="K8" s="382">
        <v>48</v>
      </c>
      <c r="L8" s="382" t="e">
        <f>[6]!Tabla1[[#This Row],[Cantidad de Insumos]]*[6]!Tabla1[[#This Row],[Precio Unitario]]</f>
        <v>#REF!</v>
      </c>
      <c r="M8" s="383">
        <v>234101</v>
      </c>
      <c r="N8" s="384" t="s">
        <v>33</v>
      </c>
    </row>
    <row r="9" spans="2:21" ht="15.75">
      <c r="B9" s="14" t="e">
        <f>IF(Tabla1[[#This Row],[Código_Actividad]]="","",CONCATENATE(Tabla1[[#This Row],[POA]],".",Tabla1[[#This Row],[SRS]],".",Tabla1[[#This Row],[AREA]],".",Tabla1[[#This Row],[TIPO]]))</f>
        <v>#REF!</v>
      </c>
      <c r="C9" s="14" t="e">
        <f>IF(Tabla1[[#This Row],[Código_Actividad]]="","",'[5]Formulario PPGR1'!#REF!)</f>
        <v>#REF!</v>
      </c>
      <c r="D9" s="14" t="e">
        <f>IF(Tabla1[[#This Row],[Código_Actividad]]="","",'[5]Formulario PPGR1'!#REF!)</f>
        <v>#REF!</v>
      </c>
      <c r="E9" s="14" t="e">
        <f>IF(Tabla1[[#This Row],[Código_Actividad]]="","",'[5]Formulario PPGR1'!#REF!)</f>
        <v>#REF!</v>
      </c>
      <c r="F9" s="14" t="e">
        <f>IF(Tabla1[[#This Row],[Código_Actividad]]="","",'[5]Formulario PPGR1'!#REF!)</f>
        <v>#REF!</v>
      </c>
      <c r="G9" s="381" t="s">
        <v>1151</v>
      </c>
      <c r="H9" s="381" t="s">
        <v>1152</v>
      </c>
      <c r="I9" s="381" t="s">
        <v>1150</v>
      </c>
      <c r="J9" s="381">
        <v>1800</v>
      </c>
      <c r="K9" s="382">
        <v>0.55000000000000004</v>
      </c>
      <c r="L9" s="382" t="e">
        <f>[6]!Tabla1[[#This Row],[Cantidad de Insumos]]*[6]!Tabla1[[#This Row],[Precio Unitario]]</f>
        <v>#REF!</v>
      </c>
      <c r="M9" s="383">
        <v>234101</v>
      </c>
      <c r="N9" s="384" t="s">
        <v>33</v>
      </c>
    </row>
    <row r="10" spans="2:21" ht="15.75">
      <c r="B10" s="14" t="e">
        <f>IF(Tabla1[[#This Row],[Código_Actividad]]="","",CONCATENATE(Tabla1[[#This Row],[POA]],".",Tabla1[[#This Row],[SRS]],".",Tabla1[[#This Row],[AREA]],".",Tabla1[[#This Row],[TIPO]]))</f>
        <v>#REF!</v>
      </c>
      <c r="C10" s="14" t="e">
        <f>IF(Tabla1[[#This Row],[Código_Actividad]]="","",'[5]Formulario PPGR1'!#REF!)</f>
        <v>#REF!</v>
      </c>
      <c r="D10" s="14" t="e">
        <f>IF(Tabla1[[#This Row],[Código_Actividad]]="","",'[5]Formulario PPGR1'!#REF!)</f>
        <v>#REF!</v>
      </c>
      <c r="E10" s="14" t="e">
        <f>IF(Tabla1[[#This Row],[Código_Actividad]]="","",'[5]Formulario PPGR1'!#REF!)</f>
        <v>#REF!</v>
      </c>
      <c r="F10" s="14" t="e">
        <f>IF(Tabla1[[#This Row],[Código_Actividad]]="","",'[5]Formulario PPGR1'!#REF!)</f>
        <v>#REF!</v>
      </c>
      <c r="G10" s="381" t="s">
        <v>1153</v>
      </c>
      <c r="H10" s="381" t="s">
        <v>1154</v>
      </c>
      <c r="I10" s="381" t="s">
        <v>1150</v>
      </c>
      <c r="J10" s="381">
        <v>1200</v>
      </c>
      <c r="K10" s="382">
        <v>55</v>
      </c>
      <c r="L10" s="382" t="e">
        <f>[6]!Tabla1[[#This Row],[Cantidad de Insumos]]*[6]!Tabla1[[#This Row],[Precio Unitario]]</f>
        <v>#REF!</v>
      </c>
      <c r="M10" s="383">
        <v>234101</v>
      </c>
      <c r="N10" s="384" t="s">
        <v>33</v>
      </c>
    </row>
    <row r="11" spans="2:21" ht="15.75">
      <c r="B11" s="14" t="e">
        <f>IF(Tabla1[[#This Row],[Código_Actividad]]="","",CONCATENATE(Tabla1[[#This Row],[POA]],".",Tabla1[[#This Row],[SRS]],".",Tabla1[[#This Row],[AREA]],".",Tabla1[[#This Row],[TIPO]]))</f>
        <v>#REF!</v>
      </c>
      <c r="C11" s="14" t="e">
        <f>IF(Tabla1[[#This Row],[Código_Actividad]]="","",'[5]Formulario PPGR1'!#REF!)</f>
        <v>#REF!</v>
      </c>
      <c r="D11" s="14" t="e">
        <f>IF(Tabla1[[#This Row],[Código_Actividad]]="","",'[5]Formulario PPGR1'!#REF!)</f>
        <v>#REF!</v>
      </c>
      <c r="E11" s="14" t="e">
        <f>IF(Tabla1[[#This Row],[Código_Actividad]]="","",'[5]Formulario PPGR1'!#REF!)</f>
        <v>#REF!</v>
      </c>
      <c r="F11" s="14" t="e">
        <f>IF(Tabla1[[#This Row],[Código_Actividad]]="","",'[5]Formulario PPGR1'!#REF!)</f>
        <v>#REF!</v>
      </c>
      <c r="G11" s="381" t="s">
        <v>1155</v>
      </c>
      <c r="H11" s="381" t="s">
        <v>1156</v>
      </c>
      <c r="I11" s="381" t="s">
        <v>1150</v>
      </c>
      <c r="J11" s="381">
        <v>1200</v>
      </c>
      <c r="K11" s="382">
        <v>32</v>
      </c>
      <c r="L11" s="382" t="e">
        <f>[6]!Tabla1[[#This Row],[Cantidad de Insumos]]*[6]!Tabla1[[#This Row],[Precio Unitario]]</f>
        <v>#REF!</v>
      </c>
      <c r="M11" s="383">
        <v>234101</v>
      </c>
      <c r="N11" s="384" t="s">
        <v>33</v>
      </c>
    </row>
    <row r="12" spans="2:21" ht="15.75">
      <c r="B12" s="14" t="e">
        <f>IF(Tabla1[[#This Row],[Código_Actividad]]="","",CONCATENATE(Tabla1[[#This Row],[POA]],".",Tabla1[[#This Row],[SRS]],".",Tabla1[[#This Row],[AREA]],".",Tabla1[[#This Row],[TIPO]]))</f>
        <v>#REF!</v>
      </c>
      <c r="C12" s="14" t="e">
        <f>IF(Tabla1[[#This Row],[Código_Actividad]]="","",'[5]Formulario PPGR1'!#REF!)</f>
        <v>#REF!</v>
      </c>
      <c r="D12" s="14" t="e">
        <f>IF(Tabla1[[#This Row],[Código_Actividad]]="","",'[5]Formulario PPGR1'!#REF!)</f>
        <v>#REF!</v>
      </c>
      <c r="E12" s="14" t="e">
        <f>IF(Tabla1[[#This Row],[Código_Actividad]]="","",'[5]Formulario PPGR1'!#REF!)</f>
        <v>#REF!</v>
      </c>
      <c r="F12" s="14" t="e">
        <f>IF(Tabla1[[#This Row],[Código_Actividad]]="","",'[5]Formulario PPGR1'!#REF!)</f>
        <v>#REF!</v>
      </c>
      <c r="G12" s="381" t="s">
        <v>1157</v>
      </c>
      <c r="H12" s="381" t="s">
        <v>1158</v>
      </c>
      <c r="I12" s="381" t="s">
        <v>1150</v>
      </c>
      <c r="J12" s="381">
        <v>1200</v>
      </c>
      <c r="K12" s="382">
        <v>65.5</v>
      </c>
      <c r="L12" s="382" t="e">
        <f>[6]!Tabla1[[#This Row],[Cantidad de Insumos]]*[6]!Tabla1[[#This Row],[Precio Unitario]]</f>
        <v>#REF!</v>
      </c>
      <c r="M12" s="383">
        <v>234101</v>
      </c>
      <c r="N12" s="384" t="s">
        <v>33</v>
      </c>
    </row>
    <row r="13" spans="2:21" ht="15.75">
      <c r="B13" s="14" t="e">
        <f>IF(Tabla1[[#This Row],[Código_Actividad]]="","",CONCATENATE(Tabla1[[#This Row],[POA]],".",Tabla1[[#This Row],[SRS]],".",Tabla1[[#This Row],[AREA]],".",Tabla1[[#This Row],[TIPO]]))</f>
        <v>#REF!</v>
      </c>
      <c r="C13" s="14" t="e">
        <f>IF(Tabla1[[#This Row],[Código_Actividad]]="","",'[5]Formulario PPGR1'!#REF!)</f>
        <v>#REF!</v>
      </c>
      <c r="D13" s="14" t="e">
        <f>IF(Tabla1[[#This Row],[Código_Actividad]]="","",'[5]Formulario PPGR1'!#REF!)</f>
        <v>#REF!</v>
      </c>
      <c r="E13" s="14" t="e">
        <f>IF(Tabla1[[#This Row],[Código_Actividad]]="","",'[5]Formulario PPGR1'!#REF!)</f>
        <v>#REF!</v>
      </c>
      <c r="F13" s="14" t="e">
        <f>IF(Tabla1[[#This Row],[Código_Actividad]]="","",'[5]Formulario PPGR1'!#REF!)</f>
        <v>#REF!</v>
      </c>
      <c r="G13" s="381" t="s">
        <v>1159</v>
      </c>
      <c r="H13" s="381" t="s">
        <v>1160</v>
      </c>
      <c r="I13" s="381" t="s">
        <v>1150</v>
      </c>
      <c r="J13" s="381">
        <v>1200</v>
      </c>
      <c r="K13" s="382">
        <v>0.5</v>
      </c>
      <c r="L13" s="382" t="e">
        <f>[6]!Tabla1[[#This Row],[Cantidad de Insumos]]*[6]!Tabla1[[#This Row],[Precio Unitario]]</f>
        <v>#REF!</v>
      </c>
      <c r="M13" s="383">
        <v>234101</v>
      </c>
      <c r="N13" s="384" t="s">
        <v>33</v>
      </c>
    </row>
    <row r="14" spans="2:21" ht="15.75">
      <c r="B14" s="14" t="e">
        <f>IF(Tabla1[[#This Row],[Código_Actividad]]="","",CONCATENATE(Tabla1[[#This Row],[POA]],".",Tabla1[[#This Row],[SRS]],".",Tabla1[[#This Row],[AREA]],".",Tabla1[[#This Row],[TIPO]]))</f>
        <v>#REF!</v>
      </c>
      <c r="C14" s="14" t="e">
        <f>IF(Tabla1[[#This Row],[Código_Actividad]]="","",'[5]Formulario PPGR1'!#REF!)</f>
        <v>#REF!</v>
      </c>
      <c r="D14" s="14" t="e">
        <f>IF(Tabla1[[#This Row],[Código_Actividad]]="","",'[5]Formulario PPGR1'!#REF!)</f>
        <v>#REF!</v>
      </c>
      <c r="E14" s="14" t="e">
        <f>IF(Tabla1[[#This Row],[Código_Actividad]]="","",'[5]Formulario PPGR1'!#REF!)</f>
        <v>#REF!</v>
      </c>
      <c r="F14" s="14" t="e">
        <f>IF(Tabla1[[#This Row],[Código_Actividad]]="","",'[5]Formulario PPGR1'!#REF!)</f>
        <v>#REF!</v>
      </c>
      <c r="G14" s="381" t="s">
        <v>1161</v>
      </c>
      <c r="H14" s="381" t="s">
        <v>1162</v>
      </c>
      <c r="I14" s="381" t="s">
        <v>1150</v>
      </c>
      <c r="J14" s="381">
        <v>600</v>
      </c>
      <c r="K14" s="382">
        <v>3</v>
      </c>
      <c r="L14" s="382" t="e">
        <f>[6]!Tabla1[[#This Row],[Cantidad de Insumos]]*[6]!Tabla1[[#This Row],[Precio Unitario]]</f>
        <v>#REF!</v>
      </c>
      <c r="M14" s="383">
        <v>234101</v>
      </c>
      <c r="N14" s="384" t="s">
        <v>33</v>
      </c>
    </row>
    <row r="15" spans="2:21" ht="15.75">
      <c r="B15" s="14" t="e">
        <f>IF(Tabla1[[#This Row],[Código_Actividad]]="","",CONCATENATE(Tabla1[[#This Row],[POA]],".",Tabla1[[#This Row],[SRS]],".",Tabla1[[#This Row],[AREA]],".",Tabla1[[#This Row],[TIPO]]))</f>
        <v>#REF!</v>
      </c>
      <c r="C15" s="14" t="e">
        <f>IF(Tabla1[[#This Row],[Código_Actividad]]="","",'[5]Formulario PPGR1'!#REF!)</f>
        <v>#REF!</v>
      </c>
      <c r="D15" s="14" t="e">
        <f>IF(Tabla1[[#This Row],[Código_Actividad]]="","",'[5]Formulario PPGR1'!#REF!)</f>
        <v>#REF!</v>
      </c>
      <c r="E15" s="14" t="e">
        <f>IF(Tabla1[[#This Row],[Código_Actividad]]="","",'[5]Formulario PPGR1'!#REF!)</f>
        <v>#REF!</v>
      </c>
      <c r="F15" s="14" t="e">
        <f>IF(Tabla1[[#This Row],[Código_Actividad]]="","",'[5]Formulario PPGR1'!#REF!)</f>
        <v>#REF!</v>
      </c>
      <c r="G15" s="381" t="s">
        <v>1163</v>
      </c>
      <c r="H15" s="381" t="s">
        <v>1164</v>
      </c>
      <c r="I15" s="381" t="s">
        <v>1150</v>
      </c>
      <c r="J15" s="381">
        <v>240</v>
      </c>
      <c r="K15" s="382">
        <v>450</v>
      </c>
      <c r="L15" s="382" t="e">
        <f>[6]!Tabla1[[#This Row],[Cantidad de Insumos]]*[6]!Tabla1[[#This Row],[Precio Unitario]]</f>
        <v>#REF!</v>
      </c>
      <c r="M15" s="383">
        <v>237203</v>
      </c>
      <c r="N15" s="384" t="s">
        <v>33</v>
      </c>
    </row>
    <row r="16" spans="2:21" ht="15.75">
      <c r="B16" s="14" t="e">
        <f>IF(Tabla1[[#This Row],[Código_Actividad]]="","",CONCATENATE(Tabla1[[#This Row],[POA]],".",Tabla1[[#This Row],[SRS]],".",Tabla1[[#This Row],[AREA]],".",Tabla1[[#This Row],[TIPO]]))</f>
        <v>#REF!</v>
      </c>
      <c r="C16" s="14" t="e">
        <f>IF(Tabla1[[#This Row],[Código_Actividad]]="","",'[5]Formulario PPGR1'!#REF!)</f>
        <v>#REF!</v>
      </c>
      <c r="D16" s="14" t="e">
        <f>IF(Tabla1[[#This Row],[Código_Actividad]]="","",'[5]Formulario PPGR1'!#REF!)</f>
        <v>#REF!</v>
      </c>
      <c r="E16" s="14" t="e">
        <f>IF(Tabla1[[#This Row],[Código_Actividad]]="","",'[5]Formulario PPGR1'!#REF!)</f>
        <v>#REF!</v>
      </c>
      <c r="F16" s="14" t="e">
        <f>IF(Tabla1[[#This Row],[Código_Actividad]]="","",'[5]Formulario PPGR1'!#REF!)</f>
        <v>#REF!</v>
      </c>
      <c r="G16" s="381" t="s">
        <v>1165</v>
      </c>
      <c r="H16" s="381" t="s">
        <v>1166</v>
      </c>
      <c r="I16" s="381" t="s">
        <v>1150</v>
      </c>
      <c r="J16" s="381">
        <v>240</v>
      </c>
      <c r="K16" s="382">
        <v>80.86</v>
      </c>
      <c r="L16" s="382" t="e">
        <f>[6]!Tabla1[[#This Row],[Cantidad de Insumos]]*[6]!Tabla1[[#This Row],[Precio Unitario]]</f>
        <v>#REF!</v>
      </c>
      <c r="M16" s="383">
        <v>237203</v>
      </c>
      <c r="N16" s="384" t="s">
        <v>33</v>
      </c>
    </row>
    <row r="17" spans="2:14" ht="15.75">
      <c r="B17" s="14" t="e">
        <f>IF(Tabla1[[#This Row],[Código_Actividad]]="","",CONCATENATE(Tabla1[[#This Row],[POA]],".",Tabla1[[#This Row],[SRS]],".",Tabla1[[#This Row],[AREA]],".",Tabla1[[#This Row],[TIPO]]))</f>
        <v>#REF!</v>
      </c>
      <c r="C17" s="14" t="e">
        <f>IF(Tabla1[[#This Row],[Código_Actividad]]="","",'[5]Formulario PPGR1'!#REF!)</f>
        <v>#REF!</v>
      </c>
      <c r="D17" s="14" t="e">
        <f>IF(Tabla1[[#This Row],[Código_Actividad]]="","",'[5]Formulario PPGR1'!#REF!)</f>
        <v>#REF!</v>
      </c>
      <c r="E17" s="14" t="e">
        <f>IF(Tabla1[[#This Row],[Código_Actividad]]="","",'[5]Formulario PPGR1'!#REF!)</f>
        <v>#REF!</v>
      </c>
      <c r="F17" s="14" t="e">
        <f>IF(Tabla1[[#This Row],[Código_Actividad]]="","",'[5]Formulario PPGR1'!#REF!)</f>
        <v>#REF!</v>
      </c>
      <c r="G17" s="381" t="s">
        <v>1167</v>
      </c>
      <c r="H17" s="381" t="s">
        <v>1168</v>
      </c>
      <c r="I17" s="381" t="s">
        <v>1150</v>
      </c>
      <c r="J17" s="381">
        <v>600</v>
      </c>
      <c r="K17" s="382">
        <v>75.900000000000006</v>
      </c>
      <c r="L17" s="382" t="e">
        <f>[6]!Tabla1[[#This Row],[Cantidad de Insumos]]*[6]!Tabla1[[#This Row],[Precio Unitario]]</f>
        <v>#REF!</v>
      </c>
      <c r="M17" s="383">
        <v>239301</v>
      </c>
      <c r="N17" s="384" t="s">
        <v>33</v>
      </c>
    </row>
    <row r="18" spans="2:14" ht="15.75">
      <c r="B18" s="14" t="e">
        <f>IF(Tabla1[[#This Row],[Código_Actividad]]="","",CONCATENATE(Tabla1[[#This Row],[POA]],".",Tabla1[[#This Row],[SRS]],".",Tabla1[[#This Row],[AREA]],".",Tabla1[[#This Row],[TIPO]]))</f>
        <v>#REF!</v>
      </c>
      <c r="C18" s="14" t="e">
        <f>IF(Tabla1[[#This Row],[Código_Actividad]]="","",'[5]Formulario PPGR1'!#REF!)</f>
        <v>#REF!</v>
      </c>
      <c r="D18" s="14" t="e">
        <f>IF(Tabla1[[#This Row],[Código_Actividad]]="","",'[5]Formulario PPGR1'!#REF!)</f>
        <v>#REF!</v>
      </c>
      <c r="E18" s="14" t="e">
        <f>IF(Tabla1[[#This Row],[Código_Actividad]]="","",'[5]Formulario PPGR1'!#REF!)</f>
        <v>#REF!</v>
      </c>
      <c r="F18" s="14" t="e">
        <f>IF(Tabla1[[#This Row],[Código_Actividad]]="","",'[5]Formulario PPGR1'!#REF!)</f>
        <v>#REF!</v>
      </c>
      <c r="G18" s="381" t="s">
        <v>1169</v>
      </c>
      <c r="H18" s="381" t="s">
        <v>1170</v>
      </c>
      <c r="I18" s="381" t="s">
        <v>1150</v>
      </c>
      <c r="J18" s="381">
        <v>120</v>
      </c>
      <c r="K18" s="382">
        <v>80</v>
      </c>
      <c r="L18" s="382" t="e">
        <f>[6]!Tabla1[[#This Row],[Cantidad de Insumos]]*[6]!Tabla1[[#This Row],[Precio Unitario]]</f>
        <v>#REF!</v>
      </c>
      <c r="M18" s="383">
        <v>239301</v>
      </c>
      <c r="N18" s="384" t="s">
        <v>33</v>
      </c>
    </row>
    <row r="19" spans="2:14" ht="15.75">
      <c r="B19" s="14" t="e">
        <f>IF(Tabla1[[#This Row],[Código_Actividad]]="","",CONCATENATE(Tabla1[[#This Row],[POA]],".",Tabla1[[#This Row],[SRS]],".",Tabla1[[#This Row],[AREA]],".",Tabla1[[#This Row],[TIPO]]))</f>
        <v>#REF!</v>
      </c>
      <c r="C19" s="14" t="e">
        <f>IF(Tabla1[[#This Row],[Código_Actividad]]="","",'[5]Formulario PPGR1'!#REF!)</f>
        <v>#REF!</v>
      </c>
      <c r="D19" s="14" t="e">
        <f>IF(Tabla1[[#This Row],[Código_Actividad]]="","",'[5]Formulario PPGR1'!#REF!)</f>
        <v>#REF!</v>
      </c>
      <c r="E19" s="14" t="e">
        <f>IF(Tabla1[[#This Row],[Código_Actividad]]="","",'[5]Formulario PPGR1'!#REF!)</f>
        <v>#REF!</v>
      </c>
      <c r="F19" s="14" t="e">
        <f>IF(Tabla1[[#This Row],[Código_Actividad]]="","",'[5]Formulario PPGR1'!#REF!)</f>
        <v>#REF!</v>
      </c>
      <c r="G19" s="381" t="s">
        <v>1171</v>
      </c>
      <c r="H19" s="381" t="s">
        <v>1172</v>
      </c>
      <c r="I19" s="381" t="s">
        <v>1150</v>
      </c>
      <c r="J19" s="381">
        <v>600</v>
      </c>
      <c r="K19" s="382">
        <v>15</v>
      </c>
      <c r="L19" s="382" t="e">
        <f>[6]!Tabla1[[#This Row],[Cantidad de Insumos]]*[6]!Tabla1[[#This Row],[Precio Unitario]]</f>
        <v>#REF!</v>
      </c>
      <c r="M19" s="383">
        <v>234101</v>
      </c>
      <c r="N19" s="384" t="s">
        <v>33</v>
      </c>
    </row>
    <row r="20" spans="2:14" ht="15.75">
      <c r="B20" s="14" t="e">
        <f>IF(Tabla1[[#This Row],[Código_Actividad]]="","",CONCATENATE(Tabla1[[#This Row],[POA]],".",Tabla1[[#This Row],[SRS]],".",Tabla1[[#This Row],[AREA]],".",Tabla1[[#This Row],[TIPO]]))</f>
        <v>#REF!</v>
      </c>
      <c r="C20" s="14" t="e">
        <f>IF(Tabla1[[#This Row],[Código_Actividad]]="","",'[5]Formulario PPGR1'!#REF!)</f>
        <v>#REF!</v>
      </c>
      <c r="D20" s="14" t="e">
        <f>IF(Tabla1[[#This Row],[Código_Actividad]]="","",'[5]Formulario PPGR1'!#REF!)</f>
        <v>#REF!</v>
      </c>
      <c r="E20" s="14" t="e">
        <f>IF(Tabla1[[#This Row],[Código_Actividad]]="","",'[5]Formulario PPGR1'!#REF!)</f>
        <v>#REF!</v>
      </c>
      <c r="F20" s="14" t="e">
        <f>IF(Tabla1[[#This Row],[Código_Actividad]]="","",'[5]Formulario PPGR1'!#REF!)</f>
        <v>#REF!</v>
      </c>
      <c r="G20" s="381" t="s">
        <v>1173</v>
      </c>
      <c r="H20" s="381" t="s">
        <v>1174</v>
      </c>
      <c r="I20" s="381" t="s">
        <v>1150</v>
      </c>
      <c r="J20" s="381">
        <v>8000</v>
      </c>
      <c r="K20" s="382">
        <v>9.4499999999999993</v>
      </c>
      <c r="L20" s="382" t="e">
        <f>[6]!Tabla1[[#This Row],[Cantidad de Insumos]]*[6]!Tabla1[[#This Row],[Precio Unitario]]</f>
        <v>#REF!</v>
      </c>
      <c r="M20" s="383">
        <v>234101</v>
      </c>
      <c r="N20" s="384" t="s">
        <v>33</v>
      </c>
    </row>
    <row r="21" spans="2:14" ht="15.75">
      <c r="B21" s="14" t="e">
        <f>IF(Tabla1[[#This Row],[Código_Actividad]]="","",CONCATENATE(Tabla1[[#This Row],[POA]],".",Tabla1[[#This Row],[SRS]],".",Tabla1[[#This Row],[AREA]],".",Tabla1[[#This Row],[TIPO]]))</f>
        <v>#REF!</v>
      </c>
      <c r="C21" s="14" t="e">
        <f>IF(Tabla1[[#This Row],[Código_Actividad]]="","",'[5]Formulario PPGR1'!#REF!)</f>
        <v>#REF!</v>
      </c>
      <c r="D21" s="14" t="e">
        <f>IF(Tabla1[[#This Row],[Código_Actividad]]="","",'[5]Formulario PPGR1'!#REF!)</f>
        <v>#REF!</v>
      </c>
      <c r="E21" s="14" t="e">
        <f>IF(Tabla1[[#This Row],[Código_Actividad]]="","",'[5]Formulario PPGR1'!#REF!)</f>
        <v>#REF!</v>
      </c>
      <c r="F21" s="14" t="e">
        <f>IF(Tabla1[[#This Row],[Código_Actividad]]="","",'[5]Formulario PPGR1'!#REF!)</f>
        <v>#REF!</v>
      </c>
      <c r="G21" s="381" t="s">
        <v>1175</v>
      </c>
      <c r="H21" s="381" t="s">
        <v>1176</v>
      </c>
      <c r="I21" s="381" t="s">
        <v>1150</v>
      </c>
      <c r="J21" s="381">
        <v>600</v>
      </c>
      <c r="K21" s="382">
        <v>3</v>
      </c>
      <c r="L21" s="382" t="e">
        <f>[6]!Tabla1[[#This Row],[Cantidad de Insumos]]*[6]!Tabla1[[#This Row],[Precio Unitario]]</f>
        <v>#REF!</v>
      </c>
      <c r="M21" s="383">
        <v>239301</v>
      </c>
      <c r="N21" s="384" t="s">
        <v>33</v>
      </c>
    </row>
    <row r="22" spans="2:14" ht="15.75">
      <c r="B22" s="14" t="e">
        <f>IF(Tabla1[[#This Row],[Código_Actividad]]="","",CONCATENATE(Tabla1[[#This Row],[POA]],".",Tabla1[[#This Row],[SRS]],".",Tabla1[[#This Row],[AREA]],".",Tabla1[[#This Row],[TIPO]]))</f>
        <v>#REF!</v>
      </c>
      <c r="C22" s="14" t="e">
        <f>IF(Tabla1[[#This Row],[Código_Actividad]]="","",'[5]Formulario PPGR1'!#REF!)</f>
        <v>#REF!</v>
      </c>
      <c r="D22" s="14" t="e">
        <f>IF(Tabla1[[#This Row],[Código_Actividad]]="","",'[5]Formulario PPGR1'!#REF!)</f>
        <v>#REF!</v>
      </c>
      <c r="E22" s="14" t="e">
        <f>IF(Tabla1[[#This Row],[Código_Actividad]]="","",'[5]Formulario PPGR1'!#REF!)</f>
        <v>#REF!</v>
      </c>
      <c r="F22" s="14" t="e">
        <f>IF(Tabla1[[#This Row],[Código_Actividad]]="","",'[5]Formulario PPGR1'!#REF!)</f>
        <v>#REF!</v>
      </c>
      <c r="G22" s="381" t="s">
        <v>1177</v>
      </c>
      <c r="H22" s="381" t="s">
        <v>1178</v>
      </c>
      <c r="I22" s="381" t="s">
        <v>1150</v>
      </c>
      <c r="J22" s="381">
        <v>6000</v>
      </c>
      <c r="K22" s="382">
        <v>1.85</v>
      </c>
      <c r="L22" s="382" t="e">
        <f>[6]!Tabla1[[#This Row],[Cantidad de Insumos]]*[6]!Tabla1[[#This Row],[Precio Unitario]]</f>
        <v>#REF!</v>
      </c>
      <c r="M22" s="383">
        <v>239301</v>
      </c>
      <c r="N22" s="384" t="s">
        <v>33</v>
      </c>
    </row>
    <row r="23" spans="2:14" ht="15.75">
      <c r="B23" s="14" t="e">
        <f>IF(Tabla1[[#This Row],[Código_Actividad]]="","",CONCATENATE(Tabla1[[#This Row],[POA]],".",Tabla1[[#This Row],[SRS]],".",Tabla1[[#This Row],[AREA]],".",Tabla1[[#This Row],[TIPO]]))</f>
        <v>#REF!</v>
      </c>
      <c r="C23" s="14" t="e">
        <f>IF(Tabla1[[#This Row],[Código_Actividad]]="","",'[5]Formulario PPGR1'!#REF!)</f>
        <v>#REF!</v>
      </c>
      <c r="D23" s="14" t="e">
        <f>IF(Tabla1[[#This Row],[Código_Actividad]]="","",'[5]Formulario PPGR1'!#REF!)</f>
        <v>#REF!</v>
      </c>
      <c r="E23" s="14" t="e">
        <f>IF(Tabla1[[#This Row],[Código_Actividad]]="","",'[5]Formulario PPGR1'!#REF!)</f>
        <v>#REF!</v>
      </c>
      <c r="F23" s="14" t="e">
        <f>IF(Tabla1[[#This Row],[Código_Actividad]]="","",'[5]Formulario PPGR1'!#REF!)</f>
        <v>#REF!</v>
      </c>
      <c r="G23" s="381" t="s">
        <v>1179</v>
      </c>
      <c r="H23" s="381" t="s">
        <v>1180</v>
      </c>
      <c r="I23" s="381" t="s">
        <v>1150</v>
      </c>
      <c r="J23" s="381">
        <v>4</v>
      </c>
      <c r="K23" s="382">
        <v>225</v>
      </c>
      <c r="L23" s="382" t="e">
        <f>[6]!Tabla1[[#This Row],[Cantidad de Insumos]]*[6]!Tabla1[[#This Row],[Precio Unitario]]</f>
        <v>#REF!</v>
      </c>
      <c r="M23" s="383">
        <v>239301</v>
      </c>
      <c r="N23" s="384" t="s">
        <v>33</v>
      </c>
    </row>
    <row r="24" spans="2:14" ht="15.75">
      <c r="B24" s="14" t="e">
        <f>IF(Tabla1[[#This Row],[Código_Actividad]]="","",CONCATENATE(Tabla1[[#This Row],[POA]],".",Tabla1[[#This Row],[SRS]],".",Tabla1[[#This Row],[AREA]],".",Tabla1[[#This Row],[TIPO]]))</f>
        <v>#REF!</v>
      </c>
      <c r="C24" s="14" t="e">
        <f>IF(Tabla1[[#This Row],[Código_Actividad]]="","",'[5]Formulario PPGR1'!#REF!)</f>
        <v>#REF!</v>
      </c>
      <c r="D24" s="14" t="e">
        <f>IF(Tabla1[[#This Row],[Código_Actividad]]="","",'[5]Formulario PPGR1'!#REF!)</f>
        <v>#REF!</v>
      </c>
      <c r="E24" s="14" t="e">
        <f>IF(Tabla1[[#This Row],[Código_Actividad]]="","",'[5]Formulario PPGR1'!#REF!)</f>
        <v>#REF!</v>
      </c>
      <c r="F24" s="14" t="e">
        <f>IF(Tabla1[[#This Row],[Código_Actividad]]="","",'[5]Formulario PPGR1'!#REF!)</f>
        <v>#REF!</v>
      </c>
      <c r="G24" s="381" t="s">
        <v>1181</v>
      </c>
      <c r="H24" s="381" t="s">
        <v>1182</v>
      </c>
      <c r="I24" s="381" t="s">
        <v>1150</v>
      </c>
      <c r="J24" s="381">
        <v>3000</v>
      </c>
      <c r="K24" s="382">
        <v>1995</v>
      </c>
      <c r="L24" s="382" t="e">
        <f>[6]!Tabla1[[#This Row],[Cantidad de Insumos]]*[6]!Tabla1[[#This Row],[Precio Unitario]]</f>
        <v>#REF!</v>
      </c>
      <c r="M24" s="383">
        <v>234101</v>
      </c>
      <c r="N24" s="384" t="s">
        <v>33</v>
      </c>
    </row>
    <row r="25" spans="2:14" ht="15.75">
      <c r="B25" s="14" t="e">
        <f>IF(Tabla1[[#This Row],[Código_Actividad]]="","",CONCATENATE(Tabla1[[#This Row],[POA]],".",Tabla1[[#This Row],[SRS]],".",Tabla1[[#This Row],[AREA]],".",Tabla1[[#This Row],[TIPO]]))</f>
        <v>#REF!</v>
      </c>
      <c r="C25" s="14" t="e">
        <f>IF(Tabla1[[#This Row],[Código_Actividad]]="","",'[5]Formulario PPGR1'!#REF!)</f>
        <v>#REF!</v>
      </c>
      <c r="D25" s="14" t="e">
        <f>IF(Tabla1[[#This Row],[Código_Actividad]]="","",'[5]Formulario PPGR1'!#REF!)</f>
        <v>#REF!</v>
      </c>
      <c r="E25" s="14" t="e">
        <f>IF(Tabla1[[#This Row],[Código_Actividad]]="","",'[5]Formulario PPGR1'!#REF!)</f>
        <v>#REF!</v>
      </c>
      <c r="F25" s="14" t="e">
        <f>IF(Tabla1[[#This Row],[Código_Actividad]]="","",'[5]Formulario PPGR1'!#REF!)</f>
        <v>#REF!</v>
      </c>
      <c r="G25" s="381" t="s">
        <v>1183</v>
      </c>
      <c r="H25" s="381" t="s">
        <v>1184</v>
      </c>
      <c r="I25" s="381" t="s">
        <v>1150</v>
      </c>
      <c r="J25" s="381">
        <v>120</v>
      </c>
      <c r="K25" s="382">
        <v>15</v>
      </c>
      <c r="L25" s="382" t="e">
        <f>[6]!Tabla1[[#This Row],[Cantidad de Insumos]]*[6]!Tabla1[[#This Row],[Precio Unitario]]</f>
        <v>#REF!</v>
      </c>
      <c r="M25" s="383">
        <v>234101</v>
      </c>
      <c r="N25" s="384" t="s">
        <v>33</v>
      </c>
    </row>
    <row r="26" spans="2:14" ht="15.75">
      <c r="B26" s="14" t="e">
        <f>IF(Tabla1[[#This Row],[Código_Actividad]]="","",CONCATENATE(Tabla1[[#This Row],[POA]],".",Tabla1[[#This Row],[SRS]],".",Tabla1[[#This Row],[AREA]],".",Tabla1[[#This Row],[TIPO]]))</f>
        <v>#REF!</v>
      </c>
      <c r="C26" s="14" t="e">
        <f>IF(Tabla1[[#This Row],[Código_Actividad]]="","",'[5]Formulario PPGR1'!#REF!)</f>
        <v>#REF!</v>
      </c>
      <c r="D26" s="14" t="e">
        <f>IF(Tabla1[[#This Row],[Código_Actividad]]="","",'[5]Formulario PPGR1'!#REF!)</f>
        <v>#REF!</v>
      </c>
      <c r="E26" s="14" t="e">
        <f>IF(Tabla1[[#This Row],[Código_Actividad]]="","",'[5]Formulario PPGR1'!#REF!)</f>
        <v>#REF!</v>
      </c>
      <c r="F26" s="14" t="e">
        <f>IF(Tabla1[[#This Row],[Código_Actividad]]="","",'[5]Formulario PPGR1'!#REF!)</f>
        <v>#REF!</v>
      </c>
      <c r="G26" s="381" t="s">
        <v>1185</v>
      </c>
      <c r="H26" s="381" t="s">
        <v>1186</v>
      </c>
      <c r="I26" s="381" t="s">
        <v>1150</v>
      </c>
      <c r="J26" s="381">
        <v>240</v>
      </c>
      <c r="K26" s="382">
        <v>3</v>
      </c>
      <c r="L26" s="382" t="e">
        <f>[6]!Tabla1[[#This Row],[Cantidad de Insumos]]*[6]!Tabla1[[#This Row],[Precio Unitario]]</f>
        <v>#REF!</v>
      </c>
      <c r="M26" s="383">
        <v>234101</v>
      </c>
      <c r="N26" s="384" t="s">
        <v>33</v>
      </c>
    </row>
    <row r="27" spans="2:14" ht="15.75">
      <c r="B27" s="14" t="e">
        <f>IF(Tabla1[[#This Row],[Código_Actividad]]="","",CONCATENATE(Tabla1[[#This Row],[POA]],".",Tabla1[[#This Row],[SRS]],".",Tabla1[[#This Row],[AREA]],".",Tabla1[[#This Row],[TIPO]]))</f>
        <v>#REF!</v>
      </c>
      <c r="C27" s="14" t="e">
        <f>IF(Tabla1[[#This Row],[Código_Actividad]]="","",'[5]Formulario PPGR1'!#REF!)</f>
        <v>#REF!</v>
      </c>
      <c r="D27" s="14" t="e">
        <f>IF(Tabla1[[#This Row],[Código_Actividad]]="","",'[5]Formulario PPGR1'!#REF!)</f>
        <v>#REF!</v>
      </c>
      <c r="E27" s="14" t="e">
        <f>IF(Tabla1[[#This Row],[Código_Actividad]]="","",'[5]Formulario PPGR1'!#REF!)</f>
        <v>#REF!</v>
      </c>
      <c r="F27" s="14" t="e">
        <f>IF(Tabla1[[#This Row],[Código_Actividad]]="","",'[5]Formulario PPGR1'!#REF!)</f>
        <v>#REF!</v>
      </c>
      <c r="G27" s="381" t="s">
        <v>1187</v>
      </c>
      <c r="H27" s="381" t="s">
        <v>1188</v>
      </c>
      <c r="I27" s="381" t="s">
        <v>1150</v>
      </c>
      <c r="J27" s="381">
        <v>200</v>
      </c>
      <c r="K27" s="382">
        <v>4</v>
      </c>
      <c r="L27" s="382" t="e">
        <f>[6]!Tabla1[[#This Row],[Cantidad de Insumos]]*[6]!Tabla1[[#This Row],[Precio Unitario]]</f>
        <v>#REF!</v>
      </c>
      <c r="M27" s="383">
        <v>234101</v>
      </c>
      <c r="N27" s="384" t="s">
        <v>33</v>
      </c>
    </row>
    <row r="28" spans="2:14" ht="15.75">
      <c r="B28" s="14" t="e">
        <f>IF(Tabla1[[#This Row],[Código_Actividad]]="","",CONCATENATE(Tabla1[[#This Row],[POA]],".",Tabla1[[#This Row],[SRS]],".",Tabla1[[#This Row],[AREA]],".",Tabla1[[#This Row],[TIPO]]))</f>
        <v>#REF!</v>
      </c>
      <c r="C28" s="14" t="e">
        <f>IF(Tabla1[[#This Row],[Código_Actividad]]="","",'[5]Formulario PPGR1'!#REF!)</f>
        <v>#REF!</v>
      </c>
      <c r="D28" s="14" t="e">
        <f>IF(Tabla1[[#This Row],[Código_Actividad]]="","",'[5]Formulario PPGR1'!#REF!)</f>
        <v>#REF!</v>
      </c>
      <c r="E28" s="14" t="e">
        <f>IF(Tabla1[[#This Row],[Código_Actividad]]="","",'[5]Formulario PPGR1'!#REF!)</f>
        <v>#REF!</v>
      </c>
      <c r="F28" s="14" t="e">
        <f>IF(Tabla1[[#This Row],[Código_Actividad]]="","",'[5]Formulario PPGR1'!#REF!)</f>
        <v>#REF!</v>
      </c>
      <c r="G28" s="381" t="s">
        <v>1189</v>
      </c>
      <c r="H28" s="381" t="s">
        <v>1190</v>
      </c>
      <c r="I28" s="381" t="s">
        <v>1150</v>
      </c>
      <c r="J28" s="381">
        <v>800</v>
      </c>
      <c r="K28" s="382">
        <v>35</v>
      </c>
      <c r="L28" s="382" t="e">
        <f>[6]!Tabla1[[#This Row],[Cantidad de Insumos]]*[6]!Tabla1[[#This Row],[Precio Unitario]]</f>
        <v>#REF!</v>
      </c>
      <c r="M28" s="383">
        <v>234101</v>
      </c>
      <c r="N28" s="384" t="s">
        <v>33</v>
      </c>
    </row>
    <row r="29" spans="2:14" ht="15.75">
      <c r="B29" s="14" t="e">
        <f>IF(Tabla1[[#This Row],[Código_Actividad]]="","",CONCATENATE(Tabla1[[#This Row],[POA]],".",Tabla1[[#This Row],[SRS]],".",Tabla1[[#This Row],[AREA]],".",Tabla1[[#This Row],[TIPO]]))</f>
        <v>#REF!</v>
      </c>
      <c r="C29" s="14" t="e">
        <f>IF(Tabla1[[#This Row],[Código_Actividad]]="","",'[5]Formulario PPGR1'!#REF!)</f>
        <v>#REF!</v>
      </c>
      <c r="D29" s="14" t="e">
        <f>IF(Tabla1[[#This Row],[Código_Actividad]]="","",'[5]Formulario PPGR1'!#REF!)</f>
        <v>#REF!</v>
      </c>
      <c r="E29" s="14" t="e">
        <f>IF(Tabla1[[#This Row],[Código_Actividad]]="","",'[5]Formulario PPGR1'!#REF!)</f>
        <v>#REF!</v>
      </c>
      <c r="F29" s="14" t="e">
        <f>IF(Tabla1[[#This Row],[Código_Actividad]]="","",'[5]Formulario PPGR1'!#REF!)</f>
        <v>#REF!</v>
      </c>
      <c r="G29" s="381" t="s">
        <v>1191</v>
      </c>
      <c r="H29" s="381" t="s">
        <v>1192</v>
      </c>
      <c r="I29" s="381" t="s">
        <v>1150</v>
      </c>
      <c r="J29" s="381">
        <v>600</v>
      </c>
      <c r="K29" s="382">
        <v>6.3</v>
      </c>
      <c r="L29" s="382" t="e">
        <f>[6]!Tabla1[[#This Row],[Cantidad de Insumos]]*[6]!Tabla1[[#This Row],[Precio Unitario]]</f>
        <v>#REF!</v>
      </c>
      <c r="M29" s="383">
        <v>234101</v>
      </c>
      <c r="N29" s="384" t="s">
        <v>33</v>
      </c>
    </row>
    <row r="30" spans="2:14" ht="15.75">
      <c r="B30" s="14" t="e">
        <f>IF(Tabla1[[#This Row],[Código_Actividad]]="","",CONCATENATE(Tabla1[[#This Row],[POA]],".",Tabla1[[#This Row],[SRS]],".",Tabla1[[#This Row],[AREA]],".",Tabla1[[#This Row],[TIPO]]))</f>
        <v>#REF!</v>
      </c>
      <c r="C30" s="14" t="e">
        <f>IF(Tabla1[[#This Row],[Código_Actividad]]="","",'[5]Formulario PPGR1'!#REF!)</f>
        <v>#REF!</v>
      </c>
      <c r="D30" s="14" t="e">
        <f>IF(Tabla1[[#This Row],[Código_Actividad]]="","",'[5]Formulario PPGR1'!#REF!)</f>
        <v>#REF!</v>
      </c>
      <c r="E30" s="14" t="e">
        <f>IF(Tabla1[[#This Row],[Código_Actividad]]="","",'[5]Formulario PPGR1'!#REF!)</f>
        <v>#REF!</v>
      </c>
      <c r="F30" s="14" t="e">
        <f>IF(Tabla1[[#This Row],[Código_Actividad]]="","",'[5]Formulario PPGR1'!#REF!)</f>
        <v>#REF!</v>
      </c>
      <c r="G30" s="381" t="s">
        <v>1193</v>
      </c>
      <c r="H30" s="381" t="s">
        <v>1194</v>
      </c>
      <c r="I30" s="381" t="s">
        <v>1150</v>
      </c>
      <c r="J30" s="381">
        <v>1200</v>
      </c>
      <c r="K30" s="382">
        <v>1</v>
      </c>
      <c r="L30" s="382" t="e">
        <f>[6]!Tabla1[[#This Row],[Cantidad de Insumos]]*[6]!Tabla1[[#This Row],[Precio Unitario]]</f>
        <v>#REF!</v>
      </c>
      <c r="M30" s="383">
        <v>234101</v>
      </c>
      <c r="N30" s="384" t="s">
        <v>33</v>
      </c>
    </row>
    <row r="31" spans="2:14" ht="15.75">
      <c r="B31" s="14" t="e">
        <f>IF(Tabla1[[#This Row],[Código_Actividad]]="","",CONCATENATE(Tabla1[[#This Row],[POA]],".",Tabla1[[#This Row],[SRS]],".",Tabla1[[#This Row],[AREA]],".",Tabla1[[#This Row],[TIPO]]))</f>
        <v>#REF!</v>
      </c>
      <c r="C31" s="14" t="e">
        <f>IF(Tabla1[[#This Row],[Código_Actividad]]="","",'[5]Formulario PPGR1'!#REF!)</f>
        <v>#REF!</v>
      </c>
      <c r="D31" s="14" t="e">
        <f>IF(Tabla1[[#This Row],[Código_Actividad]]="","",'[5]Formulario PPGR1'!#REF!)</f>
        <v>#REF!</v>
      </c>
      <c r="E31" s="14" t="e">
        <f>IF(Tabla1[[#This Row],[Código_Actividad]]="","",'[5]Formulario PPGR1'!#REF!)</f>
        <v>#REF!</v>
      </c>
      <c r="F31" s="14" t="e">
        <f>IF(Tabla1[[#This Row],[Código_Actividad]]="","",'[5]Formulario PPGR1'!#REF!)</f>
        <v>#REF!</v>
      </c>
      <c r="G31" s="381" t="s">
        <v>1195</v>
      </c>
      <c r="H31" s="381" t="s">
        <v>1196</v>
      </c>
      <c r="I31" s="381" t="s">
        <v>1150</v>
      </c>
      <c r="J31" s="381">
        <v>1320</v>
      </c>
      <c r="K31" s="382">
        <v>5</v>
      </c>
      <c r="L31" s="382" t="e">
        <f>[6]!Tabla1[[#This Row],[Cantidad de Insumos]]*[6]!Tabla1[[#This Row],[Precio Unitario]]</f>
        <v>#REF!</v>
      </c>
      <c r="M31" s="383">
        <v>234101</v>
      </c>
      <c r="N31" s="384" t="s">
        <v>33</v>
      </c>
    </row>
    <row r="32" spans="2:14" ht="15.75">
      <c r="B32" s="14" t="e">
        <f>IF(Tabla1[[#This Row],[Código_Actividad]]="","",CONCATENATE(Tabla1[[#This Row],[POA]],".",Tabla1[[#This Row],[SRS]],".",Tabla1[[#This Row],[AREA]],".",Tabla1[[#This Row],[TIPO]]))</f>
        <v>#REF!</v>
      </c>
      <c r="C32" s="14" t="e">
        <f>IF(Tabla1[[#This Row],[Código_Actividad]]="","",'[5]Formulario PPGR1'!#REF!)</f>
        <v>#REF!</v>
      </c>
      <c r="D32" s="14" t="e">
        <f>IF(Tabla1[[#This Row],[Código_Actividad]]="","",'[5]Formulario PPGR1'!#REF!)</f>
        <v>#REF!</v>
      </c>
      <c r="E32" s="14" t="e">
        <f>IF(Tabla1[[#This Row],[Código_Actividad]]="","",'[5]Formulario PPGR1'!#REF!)</f>
        <v>#REF!</v>
      </c>
      <c r="F32" s="14" t="e">
        <f>IF(Tabla1[[#This Row],[Código_Actividad]]="","",'[5]Formulario PPGR1'!#REF!)</f>
        <v>#REF!</v>
      </c>
      <c r="G32" s="381" t="s">
        <v>1197</v>
      </c>
      <c r="H32" s="381" t="s">
        <v>1198</v>
      </c>
      <c r="I32" s="381" t="s">
        <v>1150</v>
      </c>
      <c r="J32" s="381">
        <v>360</v>
      </c>
      <c r="K32" s="382">
        <v>28</v>
      </c>
      <c r="L32" s="382" t="e">
        <f>[6]!Tabla1[[#This Row],[Cantidad de Insumos]]*[6]!Tabla1[[#This Row],[Precio Unitario]]</f>
        <v>#REF!</v>
      </c>
      <c r="M32" s="383">
        <v>234101</v>
      </c>
      <c r="N32" s="384" t="s">
        <v>33</v>
      </c>
    </row>
    <row r="33" spans="2:14" ht="15.75">
      <c r="B33" s="14" t="e">
        <f>IF(Tabla1[[#This Row],[Código_Actividad]]="","",CONCATENATE(Tabla1[[#This Row],[POA]],".",Tabla1[[#This Row],[SRS]],".",Tabla1[[#This Row],[AREA]],".",Tabla1[[#This Row],[TIPO]]))</f>
        <v>#REF!</v>
      </c>
      <c r="C33" s="14" t="e">
        <f>IF(Tabla1[[#This Row],[Código_Actividad]]="","",'[5]Formulario PPGR1'!#REF!)</f>
        <v>#REF!</v>
      </c>
      <c r="D33" s="14" t="e">
        <f>IF(Tabla1[[#This Row],[Código_Actividad]]="","",'[5]Formulario PPGR1'!#REF!)</f>
        <v>#REF!</v>
      </c>
      <c r="E33" s="14" t="e">
        <f>IF(Tabla1[[#This Row],[Código_Actividad]]="","",'[5]Formulario PPGR1'!#REF!)</f>
        <v>#REF!</v>
      </c>
      <c r="F33" s="14" t="e">
        <f>IF(Tabla1[[#This Row],[Código_Actividad]]="","",'[5]Formulario PPGR1'!#REF!)</f>
        <v>#REF!</v>
      </c>
      <c r="G33" s="381" t="s">
        <v>1199</v>
      </c>
      <c r="H33" s="381" t="s">
        <v>1200</v>
      </c>
      <c r="I33" s="381" t="s">
        <v>1150</v>
      </c>
      <c r="J33" s="381">
        <v>370</v>
      </c>
      <c r="K33" s="382">
        <v>30</v>
      </c>
      <c r="L33" s="382" t="e">
        <f>[6]!Tabla1[[#This Row],[Cantidad de Insumos]]*[6]!Tabla1[[#This Row],[Precio Unitario]]</f>
        <v>#REF!</v>
      </c>
      <c r="M33" s="383">
        <v>234101</v>
      </c>
      <c r="N33" s="384" t="s">
        <v>33</v>
      </c>
    </row>
    <row r="34" spans="2:14" ht="15.75">
      <c r="B34" s="14" t="e">
        <f>IF(Tabla1[[#This Row],[Código_Actividad]]="","",CONCATENATE(Tabla1[[#This Row],[POA]],".",Tabla1[[#This Row],[SRS]],".",Tabla1[[#This Row],[AREA]],".",Tabla1[[#This Row],[TIPO]]))</f>
        <v>#REF!</v>
      </c>
      <c r="C34" s="14" t="e">
        <f>IF(Tabla1[[#This Row],[Código_Actividad]]="","",'[5]Formulario PPGR1'!#REF!)</f>
        <v>#REF!</v>
      </c>
      <c r="D34" s="14" t="e">
        <f>IF(Tabla1[[#This Row],[Código_Actividad]]="","",'[5]Formulario PPGR1'!#REF!)</f>
        <v>#REF!</v>
      </c>
      <c r="E34" s="14" t="e">
        <f>IF(Tabla1[[#This Row],[Código_Actividad]]="","",'[5]Formulario PPGR1'!#REF!)</f>
        <v>#REF!</v>
      </c>
      <c r="F34" s="14" t="e">
        <f>IF(Tabla1[[#This Row],[Código_Actividad]]="","",'[5]Formulario PPGR1'!#REF!)</f>
        <v>#REF!</v>
      </c>
      <c r="G34" s="381" t="s">
        <v>1201</v>
      </c>
      <c r="H34" s="381" t="s">
        <v>1202</v>
      </c>
      <c r="I34" s="381" t="s">
        <v>1150</v>
      </c>
      <c r="J34" s="381">
        <v>6000</v>
      </c>
      <c r="K34" s="382">
        <v>26</v>
      </c>
      <c r="L34" s="382" t="e">
        <f>[6]!Tabla1[[#This Row],[Cantidad de Insumos]]*[6]!Tabla1[[#This Row],[Precio Unitario]]</f>
        <v>#REF!</v>
      </c>
      <c r="M34" s="383">
        <v>239301</v>
      </c>
      <c r="N34" s="384" t="s">
        <v>33</v>
      </c>
    </row>
    <row r="35" spans="2:14" ht="15.75">
      <c r="B35" s="14" t="e">
        <f>IF(Tabla1[[#This Row],[Código_Actividad]]="","",CONCATENATE(Tabla1[[#This Row],[POA]],".",Tabla1[[#This Row],[SRS]],".",Tabla1[[#This Row],[AREA]],".",Tabla1[[#This Row],[TIPO]]))</f>
        <v>#REF!</v>
      </c>
      <c r="C35" s="14" t="e">
        <f>IF(Tabla1[[#This Row],[Código_Actividad]]="","",'[5]Formulario PPGR1'!#REF!)</f>
        <v>#REF!</v>
      </c>
      <c r="D35" s="14" t="e">
        <f>IF(Tabla1[[#This Row],[Código_Actividad]]="","",'[5]Formulario PPGR1'!#REF!)</f>
        <v>#REF!</v>
      </c>
      <c r="E35" s="14" t="e">
        <f>IF(Tabla1[[#This Row],[Código_Actividad]]="","",'[5]Formulario PPGR1'!#REF!)</f>
        <v>#REF!</v>
      </c>
      <c r="F35" s="14" t="e">
        <f>IF(Tabla1[[#This Row],[Código_Actividad]]="","",'[5]Formulario PPGR1'!#REF!)</f>
        <v>#REF!</v>
      </c>
      <c r="G35" s="381" t="s">
        <v>1203</v>
      </c>
      <c r="H35" s="381" t="s">
        <v>1204</v>
      </c>
      <c r="I35" s="381" t="s">
        <v>1150</v>
      </c>
      <c r="J35" s="381">
        <v>400</v>
      </c>
      <c r="K35" s="382">
        <v>225</v>
      </c>
      <c r="L35" s="382" t="e">
        <f>[6]!Tabla1[[#This Row],[Cantidad de Insumos]]*[6]!Tabla1[[#This Row],[Precio Unitario]]</f>
        <v>#REF!</v>
      </c>
      <c r="M35" s="383">
        <v>239301</v>
      </c>
      <c r="N35" s="384" t="s">
        <v>33</v>
      </c>
    </row>
    <row r="36" spans="2:14" ht="15.75">
      <c r="B36" s="14" t="e">
        <f>IF(Tabla1[[#This Row],[Código_Actividad]]="","",CONCATENATE(Tabla1[[#This Row],[POA]],".",Tabla1[[#This Row],[SRS]],".",Tabla1[[#This Row],[AREA]],".",Tabla1[[#This Row],[TIPO]]))</f>
        <v>#REF!</v>
      </c>
      <c r="C36" s="14" t="e">
        <f>IF(Tabla1[[#This Row],[Código_Actividad]]="","",'[5]Formulario PPGR1'!#REF!)</f>
        <v>#REF!</v>
      </c>
      <c r="D36" s="14" t="e">
        <f>IF(Tabla1[[#This Row],[Código_Actividad]]="","",'[5]Formulario PPGR1'!#REF!)</f>
        <v>#REF!</v>
      </c>
      <c r="E36" s="14" t="e">
        <f>IF(Tabla1[[#This Row],[Código_Actividad]]="","",'[5]Formulario PPGR1'!#REF!)</f>
        <v>#REF!</v>
      </c>
      <c r="F36" s="14" t="e">
        <f>IF(Tabla1[[#This Row],[Código_Actividad]]="","",'[5]Formulario PPGR1'!#REF!)</f>
        <v>#REF!</v>
      </c>
      <c r="G36" s="381" t="s">
        <v>1205</v>
      </c>
      <c r="H36" s="381" t="s">
        <v>1206</v>
      </c>
      <c r="I36" s="381" t="s">
        <v>1150</v>
      </c>
      <c r="J36" s="381">
        <v>2304</v>
      </c>
      <c r="K36" s="382">
        <v>437.57</v>
      </c>
      <c r="L36" s="382" t="e">
        <f>[6]!Tabla1[[#This Row],[Cantidad de Insumos]]*[6]!Tabla1[[#This Row],[Precio Unitario]]</f>
        <v>#REF!</v>
      </c>
      <c r="M36" s="383">
        <v>239301</v>
      </c>
      <c r="N36" s="384" t="s">
        <v>33</v>
      </c>
    </row>
    <row r="37" spans="2:14" ht="15.75">
      <c r="B37" s="14" t="e">
        <f>IF(Tabla1[[#This Row],[Código_Actividad]]="","",CONCATENATE(Tabla1[[#This Row],[POA]],".",Tabla1[[#This Row],[SRS]],".",Tabla1[[#This Row],[AREA]],".",Tabla1[[#This Row],[TIPO]]))</f>
        <v>#REF!</v>
      </c>
      <c r="C37" s="14" t="e">
        <f>IF(Tabla1[[#This Row],[Código_Actividad]]="","",'[5]Formulario PPGR1'!#REF!)</f>
        <v>#REF!</v>
      </c>
      <c r="D37" s="14" t="e">
        <f>IF(Tabla1[[#This Row],[Código_Actividad]]="","",'[5]Formulario PPGR1'!#REF!)</f>
        <v>#REF!</v>
      </c>
      <c r="E37" s="14" t="e">
        <f>IF(Tabla1[[#This Row],[Código_Actividad]]="","",'[5]Formulario PPGR1'!#REF!)</f>
        <v>#REF!</v>
      </c>
      <c r="F37" s="14" t="e">
        <f>IF(Tabla1[[#This Row],[Código_Actividad]]="","",'[5]Formulario PPGR1'!#REF!)</f>
        <v>#REF!</v>
      </c>
      <c r="G37" s="381" t="s">
        <v>1207</v>
      </c>
      <c r="H37" s="381" t="s">
        <v>1208</v>
      </c>
      <c r="I37" s="381" t="s">
        <v>1150</v>
      </c>
      <c r="J37" s="381">
        <v>600</v>
      </c>
      <c r="K37" s="382">
        <v>12.96</v>
      </c>
      <c r="L37" s="382" t="e">
        <f>[6]!Tabla1[[#This Row],[Cantidad de Insumos]]*[6]!Tabla1[[#This Row],[Precio Unitario]]</f>
        <v>#REF!</v>
      </c>
      <c r="M37" s="383">
        <v>239301</v>
      </c>
      <c r="N37" s="384" t="s">
        <v>33</v>
      </c>
    </row>
    <row r="38" spans="2:14" ht="15.75">
      <c r="B38" s="14" t="e">
        <f>IF(Tabla1[[#This Row],[Código_Actividad]]="","",CONCATENATE(Tabla1[[#This Row],[POA]],".",Tabla1[[#This Row],[SRS]],".",Tabla1[[#This Row],[AREA]],".",Tabla1[[#This Row],[TIPO]]))</f>
        <v>#REF!</v>
      </c>
      <c r="C38" s="14" t="e">
        <f>IF(Tabla1[[#This Row],[Código_Actividad]]="","",'[5]Formulario PPGR1'!#REF!)</f>
        <v>#REF!</v>
      </c>
      <c r="D38" s="14" t="e">
        <f>IF(Tabla1[[#This Row],[Código_Actividad]]="","",'[5]Formulario PPGR1'!#REF!)</f>
        <v>#REF!</v>
      </c>
      <c r="E38" s="14" t="e">
        <f>IF(Tabla1[[#This Row],[Código_Actividad]]="","",'[5]Formulario PPGR1'!#REF!)</f>
        <v>#REF!</v>
      </c>
      <c r="F38" s="14" t="e">
        <f>IF(Tabla1[[#This Row],[Código_Actividad]]="","",'[5]Formulario PPGR1'!#REF!)</f>
        <v>#REF!</v>
      </c>
      <c r="G38" s="381" t="s">
        <v>1209</v>
      </c>
      <c r="H38" s="381" t="s">
        <v>1210</v>
      </c>
      <c r="I38" s="381" t="s">
        <v>1150</v>
      </c>
      <c r="J38" s="381">
        <v>1728</v>
      </c>
      <c r="K38" s="382">
        <v>276.55</v>
      </c>
      <c r="L38" s="382" t="e">
        <f>[6]!Tabla1[[#This Row],[Cantidad de Insumos]]*[6]!Tabla1[[#This Row],[Precio Unitario]]</f>
        <v>#REF!</v>
      </c>
      <c r="M38" s="383">
        <v>239301</v>
      </c>
      <c r="N38" s="384" t="s">
        <v>33</v>
      </c>
    </row>
    <row r="39" spans="2:14" ht="15.75">
      <c r="B39" s="14" t="e">
        <f>IF(Tabla1[[#This Row],[Código_Actividad]]="","",CONCATENATE(Tabla1[[#This Row],[POA]],".",Tabla1[[#This Row],[SRS]],".",Tabla1[[#This Row],[AREA]],".",Tabla1[[#This Row],[TIPO]]))</f>
        <v>#REF!</v>
      </c>
      <c r="C39" s="14" t="e">
        <f>IF(Tabla1[[#This Row],[Código_Actividad]]="","",'[5]Formulario PPGR1'!#REF!)</f>
        <v>#REF!</v>
      </c>
      <c r="D39" s="14" t="e">
        <f>IF(Tabla1[[#This Row],[Código_Actividad]]="","",'[5]Formulario PPGR1'!#REF!)</f>
        <v>#REF!</v>
      </c>
      <c r="E39" s="14" t="e">
        <f>IF(Tabla1[[#This Row],[Código_Actividad]]="","",'[5]Formulario PPGR1'!#REF!)</f>
        <v>#REF!</v>
      </c>
      <c r="F39" s="14" t="e">
        <f>IF(Tabla1[[#This Row],[Código_Actividad]]="","",'[5]Formulario PPGR1'!#REF!)</f>
        <v>#REF!</v>
      </c>
      <c r="G39" s="381" t="s">
        <v>1211</v>
      </c>
      <c r="H39" s="381" t="s">
        <v>1212</v>
      </c>
      <c r="I39" s="381" t="s">
        <v>1150</v>
      </c>
      <c r="J39" s="381">
        <v>600</v>
      </c>
      <c r="K39" s="382">
        <v>29.14</v>
      </c>
      <c r="L39" s="382" t="e">
        <f>[6]!Tabla1[[#This Row],[Cantidad de Insumos]]*[6]!Tabla1[[#This Row],[Precio Unitario]]</f>
        <v>#REF!</v>
      </c>
      <c r="M39" s="383">
        <v>239301</v>
      </c>
      <c r="N39" s="384" t="s">
        <v>33</v>
      </c>
    </row>
    <row r="40" spans="2:14" ht="15.75">
      <c r="B40" s="14" t="e">
        <f>IF(Tabla1[[#This Row],[Código_Actividad]]="","",CONCATENATE(Tabla1[[#This Row],[POA]],".",Tabla1[[#This Row],[SRS]],".",Tabla1[[#This Row],[AREA]],".",Tabla1[[#This Row],[TIPO]]))</f>
        <v>#REF!</v>
      </c>
      <c r="C40" s="14" t="e">
        <f>IF(Tabla1[[#This Row],[Código_Actividad]]="","",'[5]Formulario PPGR1'!#REF!)</f>
        <v>#REF!</v>
      </c>
      <c r="D40" s="14" t="e">
        <f>IF(Tabla1[[#This Row],[Código_Actividad]]="","",'[5]Formulario PPGR1'!#REF!)</f>
        <v>#REF!</v>
      </c>
      <c r="E40" s="14" t="e">
        <f>IF(Tabla1[[#This Row],[Código_Actividad]]="","",'[5]Formulario PPGR1'!#REF!)</f>
        <v>#REF!</v>
      </c>
      <c r="F40" s="14" t="e">
        <f>IF(Tabla1[[#This Row],[Código_Actividad]]="","",'[5]Formulario PPGR1'!#REF!)</f>
        <v>#REF!</v>
      </c>
      <c r="G40" s="381" t="s">
        <v>1213</v>
      </c>
      <c r="H40" s="381" t="s">
        <v>1214</v>
      </c>
      <c r="I40" s="381" t="s">
        <v>1150</v>
      </c>
      <c r="J40" s="381">
        <v>6000</v>
      </c>
      <c r="K40" s="382">
        <v>0.31</v>
      </c>
      <c r="L40" s="382" t="e">
        <f>[6]!Tabla1[[#This Row],[Cantidad de Insumos]]*[6]!Tabla1[[#This Row],[Precio Unitario]]</f>
        <v>#REF!</v>
      </c>
      <c r="M40" s="383">
        <v>239301</v>
      </c>
      <c r="N40" s="384" t="s">
        <v>33</v>
      </c>
    </row>
    <row r="41" spans="2:14" ht="15.75">
      <c r="B41" s="14" t="e">
        <f>IF(Tabla1[[#This Row],[Código_Actividad]]="","",CONCATENATE(Tabla1[[#This Row],[POA]],".",Tabla1[[#This Row],[SRS]],".",Tabla1[[#This Row],[AREA]],".",Tabla1[[#This Row],[TIPO]]))</f>
        <v>#REF!</v>
      </c>
      <c r="C41" s="14" t="e">
        <f>IF(Tabla1[[#This Row],[Código_Actividad]]="","",'[5]Formulario PPGR1'!#REF!)</f>
        <v>#REF!</v>
      </c>
      <c r="D41" s="14" t="e">
        <f>IF(Tabla1[[#This Row],[Código_Actividad]]="","",'[5]Formulario PPGR1'!#REF!)</f>
        <v>#REF!</v>
      </c>
      <c r="E41" s="14" t="e">
        <f>IF(Tabla1[[#This Row],[Código_Actividad]]="","",'[5]Formulario PPGR1'!#REF!)</f>
        <v>#REF!</v>
      </c>
      <c r="F41" s="14" t="e">
        <f>IF(Tabla1[[#This Row],[Código_Actividad]]="","",'[5]Formulario PPGR1'!#REF!)</f>
        <v>#REF!</v>
      </c>
      <c r="G41" s="381" t="s">
        <v>1215</v>
      </c>
      <c r="H41" s="381" t="s">
        <v>1216</v>
      </c>
      <c r="I41" s="381"/>
      <c r="J41" s="381">
        <v>2400</v>
      </c>
      <c r="K41" s="382">
        <v>240</v>
      </c>
      <c r="L41" s="382" t="e">
        <f>[6]!Tabla1[[#This Row],[Cantidad de Insumos]]*[6]!Tabla1[[#This Row],[Precio Unitario]]</f>
        <v>#REF!</v>
      </c>
      <c r="M41" s="383">
        <v>239301</v>
      </c>
      <c r="N41" s="384" t="s">
        <v>33</v>
      </c>
    </row>
    <row r="42" spans="2:14" ht="15.75">
      <c r="B42" s="14" t="e">
        <f>IF(Tabla1[[#This Row],[Código_Actividad]]="","",CONCATENATE(Tabla1[[#This Row],[POA]],".",Tabla1[[#This Row],[SRS]],".",Tabla1[[#This Row],[AREA]],".",Tabla1[[#This Row],[TIPO]]))</f>
        <v>#REF!</v>
      </c>
      <c r="C42" s="14" t="e">
        <f>IF(Tabla1[[#This Row],[Código_Actividad]]="","",'[5]Formulario PPGR1'!#REF!)</f>
        <v>#REF!</v>
      </c>
      <c r="D42" s="14" t="e">
        <f>IF(Tabla1[[#This Row],[Código_Actividad]]="","",'[5]Formulario PPGR1'!#REF!)</f>
        <v>#REF!</v>
      </c>
      <c r="E42" s="14" t="e">
        <f>IF(Tabla1[[#This Row],[Código_Actividad]]="","",'[5]Formulario PPGR1'!#REF!)</f>
        <v>#REF!</v>
      </c>
      <c r="F42" s="14" t="e">
        <f>IF(Tabla1[[#This Row],[Código_Actividad]]="","",'[5]Formulario PPGR1'!#REF!)</f>
        <v>#REF!</v>
      </c>
      <c r="G42" s="381" t="s">
        <v>1217</v>
      </c>
      <c r="H42" s="381" t="s">
        <v>1218</v>
      </c>
      <c r="I42" s="381" t="s">
        <v>1150</v>
      </c>
      <c r="J42" s="381">
        <v>1600</v>
      </c>
      <c r="K42" s="382">
        <v>57.4</v>
      </c>
      <c r="L42" s="382" t="e">
        <f>[6]!Tabla1[[#This Row],[Cantidad de Insumos]]*[6]!Tabla1[[#This Row],[Precio Unitario]]</f>
        <v>#REF!</v>
      </c>
      <c r="M42" s="383">
        <v>239301</v>
      </c>
      <c r="N42" s="384" t="s">
        <v>33</v>
      </c>
    </row>
    <row r="43" spans="2:14" ht="15.75">
      <c r="B43" s="14" t="e">
        <f>IF(Tabla1[[#This Row],[Código_Actividad]]="","",CONCATENATE(Tabla1[[#This Row],[POA]],".",Tabla1[[#This Row],[SRS]],".",Tabla1[[#This Row],[AREA]],".",Tabla1[[#This Row],[TIPO]]))</f>
        <v>#REF!</v>
      </c>
      <c r="C43" s="14" t="e">
        <f>IF(Tabla1[[#This Row],[Código_Actividad]]="","",'[5]Formulario PPGR1'!#REF!)</f>
        <v>#REF!</v>
      </c>
      <c r="D43" s="14" t="e">
        <f>IF(Tabla1[[#This Row],[Código_Actividad]]="","",'[5]Formulario PPGR1'!#REF!)</f>
        <v>#REF!</v>
      </c>
      <c r="E43" s="14" t="e">
        <f>IF(Tabla1[[#This Row],[Código_Actividad]]="","",'[5]Formulario PPGR1'!#REF!)</f>
        <v>#REF!</v>
      </c>
      <c r="F43" s="14" t="e">
        <f>IF(Tabla1[[#This Row],[Código_Actividad]]="","",'[5]Formulario PPGR1'!#REF!)</f>
        <v>#REF!</v>
      </c>
      <c r="G43" s="381" t="s">
        <v>1219</v>
      </c>
      <c r="H43" s="381" t="s">
        <v>1220</v>
      </c>
      <c r="I43" s="381" t="s">
        <v>1150</v>
      </c>
      <c r="J43" s="381">
        <v>1200</v>
      </c>
      <c r="K43" s="382">
        <v>31</v>
      </c>
      <c r="L43" s="382" t="e">
        <f>[6]!Tabla1[[#This Row],[Cantidad de Insumos]]*[6]!Tabla1[[#This Row],[Precio Unitario]]</f>
        <v>#REF!</v>
      </c>
      <c r="M43" s="383">
        <v>234101</v>
      </c>
      <c r="N43" s="384" t="s">
        <v>33</v>
      </c>
    </row>
    <row r="44" spans="2:14" ht="15.75">
      <c r="B44" s="14" t="e">
        <f>IF(Tabla1[[#This Row],[Código_Actividad]]="","",CONCATENATE(Tabla1[[#This Row],[POA]],".",Tabla1[[#This Row],[SRS]],".",Tabla1[[#This Row],[AREA]],".",Tabla1[[#This Row],[TIPO]]))</f>
        <v>#REF!</v>
      </c>
      <c r="C44" s="14" t="e">
        <f>IF(Tabla1[[#This Row],[Código_Actividad]]="","",'[5]Formulario PPGR1'!#REF!)</f>
        <v>#REF!</v>
      </c>
      <c r="D44" s="14" t="e">
        <f>IF(Tabla1[[#This Row],[Código_Actividad]]="","",'[5]Formulario PPGR1'!#REF!)</f>
        <v>#REF!</v>
      </c>
      <c r="E44" s="14" t="e">
        <f>IF(Tabla1[[#This Row],[Código_Actividad]]="","",'[5]Formulario PPGR1'!#REF!)</f>
        <v>#REF!</v>
      </c>
      <c r="F44" s="14" t="e">
        <f>IF(Tabla1[[#This Row],[Código_Actividad]]="","",'[5]Formulario PPGR1'!#REF!)</f>
        <v>#REF!</v>
      </c>
      <c r="G44" s="381" t="s">
        <v>1221</v>
      </c>
      <c r="H44" s="381" t="s">
        <v>1222</v>
      </c>
      <c r="I44" s="381" t="s">
        <v>1150</v>
      </c>
      <c r="J44" s="381">
        <v>720</v>
      </c>
      <c r="K44" s="382">
        <v>0.8</v>
      </c>
      <c r="L44" s="382" t="e">
        <f>[6]!Tabla1[[#This Row],[Cantidad de Insumos]]*[6]!Tabla1[[#This Row],[Precio Unitario]]</f>
        <v>#REF!</v>
      </c>
      <c r="M44" s="383">
        <v>234101</v>
      </c>
      <c r="N44" s="384" t="s">
        <v>33</v>
      </c>
    </row>
    <row r="45" spans="2:14" ht="15.75">
      <c r="B45" s="14" t="e">
        <f>IF(Tabla1[[#This Row],[Código_Actividad]]="","",CONCATENATE(Tabla1[[#This Row],[POA]],".",Tabla1[[#This Row],[SRS]],".",Tabla1[[#This Row],[AREA]],".",Tabla1[[#This Row],[TIPO]]))</f>
        <v>#REF!</v>
      </c>
      <c r="C45" s="14" t="e">
        <f>IF(Tabla1[[#This Row],[Código_Actividad]]="","",'[5]Formulario PPGR1'!#REF!)</f>
        <v>#REF!</v>
      </c>
      <c r="D45" s="14" t="e">
        <f>IF(Tabla1[[#This Row],[Código_Actividad]]="","",'[5]Formulario PPGR1'!#REF!)</f>
        <v>#REF!</v>
      </c>
      <c r="E45" s="14" t="e">
        <f>IF(Tabla1[[#This Row],[Código_Actividad]]="","",'[5]Formulario PPGR1'!#REF!)</f>
        <v>#REF!</v>
      </c>
      <c r="F45" s="14" t="e">
        <f>IF(Tabla1[[#This Row],[Código_Actividad]]="","",'[5]Formulario PPGR1'!#REF!)</f>
        <v>#REF!</v>
      </c>
      <c r="G45" s="381" t="s">
        <v>1223</v>
      </c>
      <c r="H45" s="381" t="s">
        <v>1224</v>
      </c>
      <c r="I45" s="381" t="s">
        <v>1150</v>
      </c>
      <c r="J45" s="381">
        <v>600</v>
      </c>
      <c r="K45" s="382">
        <v>10</v>
      </c>
      <c r="L45" s="382" t="e">
        <f>[6]!Tabla1[[#This Row],[Cantidad de Insumos]]*[6]!Tabla1[[#This Row],[Precio Unitario]]</f>
        <v>#REF!</v>
      </c>
      <c r="M45" s="383">
        <v>234101</v>
      </c>
      <c r="N45" s="384" t="s">
        <v>33</v>
      </c>
    </row>
    <row r="46" spans="2:14" ht="15.75">
      <c r="B46" s="14" t="e">
        <f>IF(Tabla1[[#This Row],[Código_Actividad]]="","",CONCATENATE(Tabla1[[#This Row],[POA]],".",Tabla1[[#This Row],[SRS]],".",Tabla1[[#This Row],[AREA]],".",Tabla1[[#This Row],[TIPO]]))</f>
        <v>#REF!</v>
      </c>
      <c r="C46" s="14" t="e">
        <f>IF(Tabla1[[#This Row],[Código_Actividad]]="","",'[5]Formulario PPGR1'!#REF!)</f>
        <v>#REF!</v>
      </c>
      <c r="D46" s="14" t="e">
        <f>IF(Tabla1[[#This Row],[Código_Actividad]]="","",'[5]Formulario PPGR1'!#REF!)</f>
        <v>#REF!</v>
      </c>
      <c r="E46" s="14" t="e">
        <f>IF(Tabla1[[#This Row],[Código_Actividad]]="","",'[5]Formulario PPGR1'!#REF!)</f>
        <v>#REF!</v>
      </c>
      <c r="F46" s="14" t="e">
        <f>IF(Tabla1[[#This Row],[Código_Actividad]]="","",'[5]Formulario PPGR1'!#REF!)</f>
        <v>#REF!</v>
      </c>
      <c r="G46" s="381" t="s">
        <v>1225</v>
      </c>
      <c r="H46" s="381" t="s">
        <v>1226</v>
      </c>
      <c r="I46" s="381" t="s">
        <v>1150</v>
      </c>
      <c r="J46" s="381">
        <v>60</v>
      </c>
      <c r="K46" s="382">
        <v>388.57</v>
      </c>
      <c r="L46" s="382" t="e">
        <f>[6]!Tabla1[[#This Row],[Cantidad de Insumos]]*[6]!Tabla1[[#This Row],[Precio Unitario]]</f>
        <v>#REF!</v>
      </c>
      <c r="M46" s="383">
        <v>239301</v>
      </c>
      <c r="N46" s="384" t="s">
        <v>33</v>
      </c>
    </row>
    <row r="47" spans="2:14" ht="15.75">
      <c r="B47" s="14" t="e">
        <f>IF(Tabla1[[#This Row],[Código_Actividad]]="","",CONCATENATE(Tabla1[[#This Row],[POA]],".",Tabla1[[#This Row],[SRS]],".",Tabla1[[#This Row],[AREA]],".",Tabla1[[#This Row],[TIPO]]))</f>
        <v>#REF!</v>
      </c>
      <c r="C47" s="14" t="e">
        <f>IF(Tabla1[[#This Row],[Código_Actividad]]="","",'[5]Formulario PPGR1'!#REF!)</f>
        <v>#REF!</v>
      </c>
      <c r="D47" s="14" t="e">
        <f>IF(Tabla1[[#This Row],[Código_Actividad]]="","",'[5]Formulario PPGR1'!#REF!)</f>
        <v>#REF!</v>
      </c>
      <c r="E47" s="14" t="e">
        <f>IF(Tabla1[[#This Row],[Código_Actividad]]="","",'[5]Formulario PPGR1'!#REF!)</f>
        <v>#REF!</v>
      </c>
      <c r="F47" s="14" t="e">
        <f>IF(Tabla1[[#This Row],[Código_Actividad]]="","",'[5]Formulario PPGR1'!#REF!)</f>
        <v>#REF!</v>
      </c>
      <c r="G47" s="381" t="s">
        <v>1227</v>
      </c>
      <c r="H47" s="381" t="s">
        <v>1228</v>
      </c>
      <c r="I47" s="381" t="s">
        <v>1150</v>
      </c>
      <c r="J47" s="381">
        <v>120</v>
      </c>
      <c r="K47" s="382">
        <v>485.71</v>
      </c>
      <c r="L47" s="382" t="e">
        <f>[6]!Tabla1[[#This Row],[Cantidad de Insumos]]*[6]!Tabla1[[#This Row],[Precio Unitario]]</f>
        <v>#REF!</v>
      </c>
      <c r="M47" s="383">
        <v>239301</v>
      </c>
      <c r="N47" s="384" t="s">
        <v>33</v>
      </c>
    </row>
    <row r="48" spans="2:14" ht="15.75">
      <c r="B48" s="14" t="e">
        <f>IF(Tabla1[[#This Row],[Código_Actividad]]="","",CONCATENATE(Tabla1[[#This Row],[POA]],".",Tabla1[[#This Row],[SRS]],".",Tabla1[[#This Row],[AREA]],".",Tabla1[[#This Row],[TIPO]]))</f>
        <v>#REF!</v>
      </c>
      <c r="C48" s="14" t="e">
        <f>IF(Tabla1[[#This Row],[Código_Actividad]]="","",'[5]Formulario PPGR1'!#REF!)</f>
        <v>#REF!</v>
      </c>
      <c r="D48" s="14" t="e">
        <f>IF(Tabla1[[#This Row],[Código_Actividad]]="","",'[5]Formulario PPGR1'!#REF!)</f>
        <v>#REF!</v>
      </c>
      <c r="E48" s="14" t="e">
        <f>IF(Tabla1[[#This Row],[Código_Actividad]]="","",'[5]Formulario PPGR1'!#REF!)</f>
        <v>#REF!</v>
      </c>
      <c r="F48" s="14" t="e">
        <f>IF(Tabla1[[#This Row],[Código_Actividad]]="","",'[5]Formulario PPGR1'!#REF!)</f>
        <v>#REF!</v>
      </c>
      <c r="G48" s="381" t="s">
        <v>1229</v>
      </c>
      <c r="H48" s="381" t="s">
        <v>1230</v>
      </c>
      <c r="I48" s="381" t="s">
        <v>1150</v>
      </c>
      <c r="J48" s="381">
        <v>1200</v>
      </c>
      <c r="K48" s="382">
        <v>16.75</v>
      </c>
      <c r="L48" s="382" t="e">
        <f>[6]!Tabla1[[#This Row],[Cantidad de Insumos]]*[6]!Tabla1[[#This Row],[Precio Unitario]]</f>
        <v>#REF!</v>
      </c>
      <c r="M48" s="383">
        <v>239301</v>
      </c>
      <c r="N48" s="384" t="s">
        <v>33</v>
      </c>
    </row>
    <row r="49" spans="2:14" ht="15.75">
      <c r="B49" s="14" t="e">
        <f>IF(Tabla1[[#This Row],[Código_Actividad]]="","",CONCATENATE(Tabla1[[#This Row],[POA]],".",Tabla1[[#This Row],[SRS]],".",Tabla1[[#This Row],[AREA]],".",Tabla1[[#This Row],[TIPO]]))</f>
        <v>#REF!</v>
      </c>
      <c r="C49" s="14" t="e">
        <f>IF(Tabla1[[#This Row],[Código_Actividad]]="","",'[5]Formulario PPGR1'!#REF!)</f>
        <v>#REF!</v>
      </c>
      <c r="D49" s="14" t="e">
        <f>IF(Tabla1[[#This Row],[Código_Actividad]]="","",'[5]Formulario PPGR1'!#REF!)</f>
        <v>#REF!</v>
      </c>
      <c r="E49" s="14" t="e">
        <f>IF(Tabla1[[#This Row],[Código_Actividad]]="","",'[5]Formulario PPGR1'!#REF!)</f>
        <v>#REF!</v>
      </c>
      <c r="F49" s="14" t="e">
        <f>IF(Tabla1[[#This Row],[Código_Actividad]]="","",'[5]Formulario PPGR1'!#REF!)</f>
        <v>#REF!</v>
      </c>
      <c r="G49" s="381" t="s">
        <v>1231</v>
      </c>
      <c r="H49" s="381" t="s">
        <v>1232</v>
      </c>
      <c r="I49" s="381" t="s">
        <v>1150</v>
      </c>
      <c r="J49" s="381">
        <v>1200</v>
      </c>
      <c r="K49" s="382">
        <v>18</v>
      </c>
      <c r="L49" s="382" t="e">
        <f>[6]!Tabla1[[#This Row],[Cantidad de Insumos]]*[6]!Tabla1[[#This Row],[Precio Unitario]]</f>
        <v>#REF!</v>
      </c>
      <c r="M49" s="383">
        <v>239301</v>
      </c>
      <c r="N49" s="384" t="s">
        <v>33</v>
      </c>
    </row>
    <row r="50" spans="2:14" ht="15.75">
      <c r="B50" s="14" t="e">
        <f>IF(Tabla1[[#This Row],[Código_Actividad]]="","",CONCATENATE(Tabla1[[#This Row],[POA]],".",Tabla1[[#This Row],[SRS]],".",Tabla1[[#This Row],[AREA]],".",Tabla1[[#This Row],[TIPO]]))</f>
        <v>#REF!</v>
      </c>
      <c r="C50" s="14" t="e">
        <f>IF(Tabla1[[#This Row],[Código_Actividad]]="","",'[5]Formulario PPGR1'!#REF!)</f>
        <v>#REF!</v>
      </c>
      <c r="D50" s="14" t="e">
        <f>IF(Tabla1[[#This Row],[Código_Actividad]]="","",'[5]Formulario PPGR1'!#REF!)</f>
        <v>#REF!</v>
      </c>
      <c r="E50" s="14" t="e">
        <f>IF(Tabla1[[#This Row],[Código_Actividad]]="","",'[5]Formulario PPGR1'!#REF!)</f>
        <v>#REF!</v>
      </c>
      <c r="F50" s="14" t="e">
        <f>IF(Tabla1[[#This Row],[Código_Actividad]]="","",'[5]Formulario PPGR1'!#REF!)</f>
        <v>#REF!</v>
      </c>
      <c r="G50" s="381" t="s">
        <v>1233</v>
      </c>
      <c r="H50" s="381" t="s">
        <v>1234</v>
      </c>
      <c r="I50" s="381" t="s">
        <v>1150</v>
      </c>
      <c r="J50" s="381">
        <v>20</v>
      </c>
      <c r="K50" s="382">
        <v>167.5</v>
      </c>
      <c r="L50" s="382" t="e">
        <f>[6]!Tabla1[[#This Row],[Cantidad de Insumos]]*[6]!Tabla1[[#This Row],[Precio Unitario]]</f>
        <v>#REF!</v>
      </c>
      <c r="M50" s="383">
        <v>239301</v>
      </c>
      <c r="N50" s="384" t="s">
        <v>33</v>
      </c>
    </row>
    <row r="51" spans="2:14" ht="15.75">
      <c r="B51" s="14" t="e">
        <f>IF(Tabla1[[#This Row],[Código_Actividad]]="","",CONCATENATE(Tabla1[[#This Row],[POA]],".",Tabla1[[#This Row],[SRS]],".",Tabla1[[#This Row],[AREA]],".",Tabla1[[#This Row],[TIPO]]))</f>
        <v>#REF!</v>
      </c>
      <c r="C51" s="14" t="e">
        <f>IF(Tabla1[[#This Row],[Código_Actividad]]="","",'[5]Formulario PPGR1'!#REF!)</f>
        <v>#REF!</v>
      </c>
      <c r="D51" s="14" t="e">
        <f>IF(Tabla1[[#This Row],[Código_Actividad]]="","",'[5]Formulario PPGR1'!#REF!)</f>
        <v>#REF!</v>
      </c>
      <c r="E51" s="14" t="e">
        <f>IF(Tabla1[[#This Row],[Código_Actividad]]="","",'[5]Formulario PPGR1'!#REF!)</f>
        <v>#REF!</v>
      </c>
      <c r="F51" s="14" t="e">
        <f>IF(Tabla1[[#This Row],[Código_Actividad]]="","",'[5]Formulario PPGR1'!#REF!)</f>
        <v>#REF!</v>
      </c>
      <c r="G51" s="381" t="s">
        <v>1235</v>
      </c>
      <c r="H51" s="381" t="s">
        <v>1236</v>
      </c>
      <c r="I51" s="381" t="s">
        <v>1150</v>
      </c>
      <c r="J51" s="381">
        <v>600</v>
      </c>
      <c r="K51" s="382">
        <v>95</v>
      </c>
      <c r="L51" s="382" t="e">
        <f>[6]!Tabla1[[#This Row],[Cantidad de Insumos]]*[6]!Tabla1[[#This Row],[Precio Unitario]]</f>
        <v>#REF!</v>
      </c>
      <c r="M51" s="383">
        <v>234101</v>
      </c>
      <c r="N51" s="384" t="s">
        <v>33</v>
      </c>
    </row>
    <row r="52" spans="2:14" ht="15.75">
      <c r="B52" s="14" t="e">
        <f>IF(Tabla1[[#This Row],[Código_Actividad]]="","",CONCATENATE(Tabla1[[#This Row],[POA]],".",Tabla1[[#This Row],[SRS]],".",Tabla1[[#This Row],[AREA]],".",Tabla1[[#This Row],[TIPO]]))</f>
        <v>#REF!</v>
      </c>
      <c r="C52" s="14" t="e">
        <f>IF(Tabla1[[#This Row],[Código_Actividad]]="","",'[5]Formulario PPGR1'!#REF!)</f>
        <v>#REF!</v>
      </c>
      <c r="D52" s="14" t="e">
        <f>IF(Tabla1[[#This Row],[Código_Actividad]]="","",'[5]Formulario PPGR1'!#REF!)</f>
        <v>#REF!</v>
      </c>
      <c r="E52" s="14" t="e">
        <f>IF(Tabla1[[#This Row],[Código_Actividad]]="","",'[5]Formulario PPGR1'!#REF!)</f>
        <v>#REF!</v>
      </c>
      <c r="F52" s="14" t="e">
        <f>IF(Tabla1[[#This Row],[Código_Actividad]]="","",'[5]Formulario PPGR1'!#REF!)</f>
        <v>#REF!</v>
      </c>
      <c r="G52" s="381" t="s">
        <v>1237</v>
      </c>
      <c r="H52" s="381" t="s">
        <v>1238</v>
      </c>
      <c r="I52" s="381" t="s">
        <v>1150</v>
      </c>
      <c r="J52" s="381">
        <v>144</v>
      </c>
      <c r="K52" s="382">
        <v>160</v>
      </c>
      <c r="L52" s="382" t="e">
        <f>[6]!Tabla1[[#This Row],[Cantidad de Insumos]]*[6]!Tabla1[[#This Row],[Precio Unitario]]</f>
        <v>#REF!</v>
      </c>
      <c r="M52" s="383">
        <v>234101</v>
      </c>
      <c r="N52" s="384" t="s">
        <v>33</v>
      </c>
    </row>
    <row r="53" spans="2:14" ht="15.75">
      <c r="B53" s="14" t="e">
        <f>IF(Tabla1[[#This Row],[Código_Actividad]]="","",CONCATENATE(Tabla1[[#This Row],[POA]],".",Tabla1[[#This Row],[SRS]],".",Tabla1[[#This Row],[AREA]],".",Tabla1[[#This Row],[TIPO]]))</f>
        <v>#REF!</v>
      </c>
      <c r="C53" s="14" t="e">
        <f>IF(Tabla1[[#This Row],[Código_Actividad]]="","",'[5]Formulario PPGR1'!#REF!)</f>
        <v>#REF!</v>
      </c>
      <c r="D53" s="14" t="e">
        <f>IF(Tabla1[[#This Row],[Código_Actividad]]="","",'[5]Formulario PPGR1'!#REF!)</f>
        <v>#REF!</v>
      </c>
      <c r="E53" s="14" t="e">
        <f>IF(Tabla1[[#This Row],[Código_Actividad]]="","",'[5]Formulario PPGR1'!#REF!)</f>
        <v>#REF!</v>
      </c>
      <c r="F53" s="14" t="e">
        <f>IF(Tabla1[[#This Row],[Código_Actividad]]="","",'[5]Formulario PPGR1'!#REF!)</f>
        <v>#REF!</v>
      </c>
      <c r="G53" s="381" t="s">
        <v>1239</v>
      </c>
      <c r="H53" s="381" t="s">
        <v>1240</v>
      </c>
      <c r="I53" s="381" t="s">
        <v>1150</v>
      </c>
      <c r="J53" s="381">
        <v>192</v>
      </c>
      <c r="K53" s="382">
        <v>33.75</v>
      </c>
      <c r="L53" s="382" t="e">
        <f>[6]!Tabla1[[#This Row],[Cantidad de Insumos]]*[6]!Tabla1[[#This Row],[Precio Unitario]]</f>
        <v>#REF!</v>
      </c>
      <c r="M53" s="383">
        <v>239301</v>
      </c>
      <c r="N53" s="384" t="s">
        <v>33</v>
      </c>
    </row>
    <row r="54" spans="2:14" ht="15.75">
      <c r="B54" s="14" t="e">
        <f>IF(Tabla1[[#This Row],[Código_Actividad]]="","",CONCATENATE(Tabla1[[#This Row],[POA]],".",Tabla1[[#This Row],[SRS]],".",Tabla1[[#This Row],[AREA]],".",Tabla1[[#This Row],[TIPO]]))</f>
        <v>#REF!</v>
      </c>
      <c r="C54" s="14" t="e">
        <f>IF(Tabla1[[#This Row],[Código_Actividad]]="","",'[5]Formulario PPGR1'!#REF!)</f>
        <v>#REF!</v>
      </c>
      <c r="D54" s="14" t="e">
        <f>IF(Tabla1[[#This Row],[Código_Actividad]]="","",'[5]Formulario PPGR1'!#REF!)</f>
        <v>#REF!</v>
      </c>
      <c r="E54" s="14" t="e">
        <f>IF(Tabla1[[#This Row],[Código_Actividad]]="","",'[5]Formulario PPGR1'!#REF!)</f>
        <v>#REF!</v>
      </c>
      <c r="F54" s="14" t="e">
        <f>IF(Tabla1[[#This Row],[Código_Actividad]]="","",'[5]Formulario PPGR1'!#REF!)</f>
        <v>#REF!</v>
      </c>
      <c r="G54" s="381" t="s">
        <v>1241</v>
      </c>
      <c r="H54" s="381" t="s">
        <v>1242</v>
      </c>
      <c r="I54" s="381" t="s">
        <v>1150</v>
      </c>
      <c r="J54" s="381">
        <v>6000</v>
      </c>
      <c r="K54" s="382">
        <v>29.98</v>
      </c>
      <c r="L54" s="382" t="e">
        <f>[6]!Tabla1[[#This Row],[Cantidad de Insumos]]*[6]!Tabla1[[#This Row],[Precio Unitario]]</f>
        <v>#REF!</v>
      </c>
      <c r="M54" s="383">
        <v>239301</v>
      </c>
      <c r="N54" s="384" t="s">
        <v>33</v>
      </c>
    </row>
    <row r="55" spans="2:14" ht="15.75">
      <c r="B55" s="14" t="e">
        <f>IF(Tabla1[[#This Row],[Código_Actividad]]="","",CONCATENATE(Tabla1[[#This Row],[POA]],".",Tabla1[[#This Row],[SRS]],".",Tabla1[[#This Row],[AREA]],".",Tabla1[[#This Row],[TIPO]]))</f>
        <v>#REF!</v>
      </c>
      <c r="C55" s="14" t="e">
        <f>IF(Tabla1[[#This Row],[Código_Actividad]]="","",'[5]Formulario PPGR1'!#REF!)</f>
        <v>#REF!</v>
      </c>
      <c r="D55" s="14" t="e">
        <f>IF(Tabla1[[#This Row],[Código_Actividad]]="","",'[5]Formulario PPGR1'!#REF!)</f>
        <v>#REF!</v>
      </c>
      <c r="E55" s="14" t="e">
        <f>IF(Tabla1[[#This Row],[Código_Actividad]]="","",'[5]Formulario PPGR1'!#REF!)</f>
        <v>#REF!</v>
      </c>
      <c r="F55" s="14" t="e">
        <f>IF(Tabla1[[#This Row],[Código_Actividad]]="","",'[5]Formulario PPGR1'!#REF!)</f>
        <v>#REF!</v>
      </c>
      <c r="G55" s="381" t="s">
        <v>1243</v>
      </c>
      <c r="H55" s="381" t="s">
        <v>1244</v>
      </c>
      <c r="I55" s="381" t="s">
        <v>1150</v>
      </c>
      <c r="J55" s="381">
        <v>600</v>
      </c>
      <c r="K55" s="382">
        <v>26.65</v>
      </c>
      <c r="L55" s="382" t="e">
        <f>[6]!Tabla1[[#This Row],[Cantidad de Insumos]]*[6]!Tabla1[[#This Row],[Precio Unitario]]</f>
        <v>#REF!</v>
      </c>
      <c r="M55" s="383">
        <v>239301</v>
      </c>
      <c r="N55" s="384" t="s">
        <v>33</v>
      </c>
    </row>
    <row r="56" spans="2:14" ht="15.75">
      <c r="B56" s="14" t="e">
        <f>IF(Tabla1[[#This Row],[Código_Actividad]]="","",CONCATENATE(Tabla1[[#This Row],[POA]],".",Tabla1[[#This Row],[SRS]],".",Tabla1[[#This Row],[AREA]],".",Tabla1[[#This Row],[TIPO]]))</f>
        <v>#REF!</v>
      </c>
      <c r="C56" s="14" t="e">
        <f>IF(Tabla1[[#This Row],[Código_Actividad]]="","",'[5]Formulario PPGR1'!#REF!)</f>
        <v>#REF!</v>
      </c>
      <c r="D56" s="14" t="e">
        <f>IF(Tabla1[[#This Row],[Código_Actividad]]="","",'[5]Formulario PPGR1'!#REF!)</f>
        <v>#REF!</v>
      </c>
      <c r="E56" s="14" t="e">
        <f>IF(Tabla1[[#This Row],[Código_Actividad]]="","",'[5]Formulario PPGR1'!#REF!)</f>
        <v>#REF!</v>
      </c>
      <c r="F56" s="14" t="e">
        <f>IF(Tabla1[[#This Row],[Código_Actividad]]="","",'[5]Formulario PPGR1'!#REF!)</f>
        <v>#REF!</v>
      </c>
      <c r="G56" s="381" t="s">
        <v>1245</v>
      </c>
      <c r="H56" s="381" t="s">
        <v>1246</v>
      </c>
      <c r="I56" s="381" t="s">
        <v>1150</v>
      </c>
      <c r="J56" s="381">
        <v>800</v>
      </c>
      <c r="K56" s="382">
        <v>9.82</v>
      </c>
      <c r="L56" s="382" t="e">
        <f>[6]!Tabla1[[#This Row],[Cantidad de Insumos]]*[6]!Tabla1[[#This Row],[Precio Unitario]]</f>
        <v>#REF!</v>
      </c>
      <c r="M56" s="383">
        <v>239301</v>
      </c>
      <c r="N56" s="384" t="s">
        <v>33</v>
      </c>
    </row>
    <row r="57" spans="2:14" ht="15.75">
      <c r="B57" s="14" t="e">
        <f>IF(Tabla1[[#This Row],[Código_Actividad]]="","",CONCATENATE(Tabla1[[#This Row],[POA]],".",Tabla1[[#This Row],[SRS]],".",Tabla1[[#This Row],[AREA]],".",Tabla1[[#This Row],[TIPO]]))</f>
        <v>#REF!</v>
      </c>
      <c r="C57" s="14" t="e">
        <f>IF(Tabla1[[#This Row],[Código_Actividad]]="","",'[5]Formulario PPGR1'!#REF!)</f>
        <v>#REF!</v>
      </c>
      <c r="D57" s="14" t="e">
        <f>IF(Tabla1[[#This Row],[Código_Actividad]]="","",'[5]Formulario PPGR1'!#REF!)</f>
        <v>#REF!</v>
      </c>
      <c r="E57" s="14" t="e">
        <f>IF(Tabla1[[#This Row],[Código_Actividad]]="","",'[5]Formulario PPGR1'!#REF!)</f>
        <v>#REF!</v>
      </c>
      <c r="F57" s="14" t="e">
        <f>IF(Tabla1[[#This Row],[Código_Actividad]]="","",'[5]Formulario PPGR1'!#REF!)</f>
        <v>#REF!</v>
      </c>
      <c r="G57" s="381" t="s">
        <v>1247</v>
      </c>
      <c r="H57" s="381" t="s">
        <v>1248</v>
      </c>
      <c r="I57" s="381" t="s">
        <v>1150</v>
      </c>
      <c r="J57" s="381">
        <v>200</v>
      </c>
      <c r="K57" s="382">
        <v>12.99</v>
      </c>
      <c r="L57" s="382" t="e">
        <f>[6]!Tabla1[[#This Row],[Cantidad de Insumos]]*[6]!Tabla1[[#This Row],[Precio Unitario]]</f>
        <v>#REF!</v>
      </c>
      <c r="M57" s="383">
        <v>239301</v>
      </c>
      <c r="N57" s="384" t="s">
        <v>33</v>
      </c>
    </row>
    <row r="58" spans="2:14" ht="15.75">
      <c r="B58" s="14" t="e">
        <f>IF(Tabla1[[#This Row],[Código_Actividad]]="","",CONCATENATE(Tabla1[[#This Row],[POA]],".",Tabla1[[#This Row],[SRS]],".",Tabla1[[#This Row],[AREA]],".",Tabla1[[#This Row],[TIPO]]))</f>
        <v>#REF!</v>
      </c>
      <c r="C58" s="14" t="e">
        <f>IF(Tabla1[[#This Row],[Código_Actividad]]="","",'[5]Formulario PPGR1'!#REF!)</f>
        <v>#REF!</v>
      </c>
      <c r="D58" s="14" t="e">
        <f>IF(Tabla1[[#This Row],[Código_Actividad]]="","",'[5]Formulario PPGR1'!#REF!)</f>
        <v>#REF!</v>
      </c>
      <c r="E58" s="14" t="e">
        <f>IF(Tabla1[[#This Row],[Código_Actividad]]="","",'[5]Formulario PPGR1'!#REF!)</f>
        <v>#REF!</v>
      </c>
      <c r="F58" s="14" t="e">
        <f>IF(Tabla1[[#This Row],[Código_Actividad]]="","",'[5]Formulario PPGR1'!#REF!)</f>
        <v>#REF!</v>
      </c>
      <c r="G58" s="381" t="s">
        <v>1249</v>
      </c>
      <c r="H58" s="381" t="s">
        <v>1250</v>
      </c>
      <c r="I58" s="381" t="s">
        <v>1150</v>
      </c>
      <c r="J58" s="381">
        <v>200</v>
      </c>
      <c r="K58" s="382">
        <v>12.99</v>
      </c>
      <c r="L58" s="382" t="e">
        <f>[6]!Tabla1[[#This Row],[Cantidad de Insumos]]*[6]!Tabla1[[#This Row],[Precio Unitario]]</f>
        <v>#REF!</v>
      </c>
      <c r="M58" s="383">
        <v>239301</v>
      </c>
      <c r="N58" s="384" t="s">
        <v>33</v>
      </c>
    </row>
    <row r="59" spans="2:14" ht="15.75">
      <c r="B59" s="14" t="e">
        <f>IF(Tabla1[[#This Row],[Código_Actividad]]="","",CONCATENATE(Tabla1[[#This Row],[POA]],".",Tabla1[[#This Row],[SRS]],".",Tabla1[[#This Row],[AREA]],".",Tabla1[[#This Row],[TIPO]]))</f>
        <v>#REF!</v>
      </c>
      <c r="C59" s="14" t="e">
        <f>IF(Tabla1[[#This Row],[Código_Actividad]]="","",'[5]Formulario PPGR1'!#REF!)</f>
        <v>#REF!</v>
      </c>
      <c r="D59" s="14" t="e">
        <f>IF(Tabla1[[#This Row],[Código_Actividad]]="","",'[5]Formulario PPGR1'!#REF!)</f>
        <v>#REF!</v>
      </c>
      <c r="E59" s="14" t="e">
        <f>IF(Tabla1[[#This Row],[Código_Actividad]]="","",'[5]Formulario PPGR1'!#REF!)</f>
        <v>#REF!</v>
      </c>
      <c r="F59" s="14" t="e">
        <f>IF(Tabla1[[#This Row],[Código_Actividad]]="","",'[5]Formulario PPGR1'!#REF!)</f>
        <v>#REF!</v>
      </c>
      <c r="G59" s="381" t="s">
        <v>1251</v>
      </c>
      <c r="H59" s="381" t="s">
        <v>1252</v>
      </c>
      <c r="I59" s="381" t="s">
        <v>1150</v>
      </c>
      <c r="J59" s="381">
        <v>600</v>
      </c>
      <c r="K59" s="382">
        <v>38</v>
      </c>
      <c r="L59" s="382" t="e">
        <f>[6]!Tabla1[[#This Row],[Cantidad de Insumos]]*[6]!Tabla1[[#This Row],[Precio Unitario]]</f>
        <v>#REF!</v>
      </c>
      <c r="M59" s="383">
        <v>239301</v>
      </c>
      <c r="N59" s="384" t="s">
        <v>33</v>
      </c>
    </row>
    <row r="60" spans="2:14" ht="15.75">
      <c r="B60" s="14" t="e">
        <f>IF(Tabla1[[#This Row],[Código_Actividad]]="","",CONCATENATE(Tabla1[[#This Row],[POA]],".",Tabla1[[#This Row],[SRS]],".",Tabla1[[#This Row],[AREA]],".",Tabla1[[#This Row],[TIPO]]))</f>
        <v>#REF!</v>
      </c>
      <c r="C60" s="14" t="e">
        <f>IF(Tabla1[[#This Row],[Código_Actividad]]="","",'[5]Formulario PPGR1'!#REF!)</f>
        <v>#REF!</v>
      </c>
      <c r="D60" s="14" t="e">
        <f>IF(Tabla1[[#This Row],[Código_Actividad]]="","",'[5]Formulario PPGR1'!#REF!)</f>
        <v>#REF!</v>
      </c>
      <c r="E60" s="14" t="e">
        <f>IF(Tabla1[[#This Row],[Código_Actividad]]="","",'[5]Formulario PPGR1'!#REF!)</f>
        <v>#REF!</v>
      </c>
      <c r="F60" s="14" t="e">
        <f>IF(Tabla1[[#This Row],[Código_Actividad]]="","",'[5]Formulario PPGR1'!#REF!)</f>
        <v>#REF!</v>
      </c>
      <c r="G60" s="381" t="s">
        <v>1253</v>
      </c>
      <c r="H60" s="381" t="s">
        <v>1254</v>
      </c>
      <c r="I60" s="381" t="s">
        <v>1150</v>
      </c>
      <c r="J60" s="381">
        <v>1800</v>
      </c>
      <c r="K60" s="382">
        <v>38</v>
      </c>
      <c r="L60" s="382" t="e">
        <f>[6]!Tabla1[[#This Row],[Cantidad de Insumos]]*[6]!Tabla1[[#This Row],[Precio Unitario]]</f>
        <v>#REF!</v>
      </c>
      <c r="M60" s="383">
        <v>239301</v>
      </c>
      <c r="N60" s="384" t="s">
        <v>33</v>
      </c>
    </row>
    <row r="61" spans="2:14" ht="15.75">
      <c r="B61" s="14" t="e">
        <f>IF(Tabla1[[#This Row],[Código_Actividad]]="","",CONCATENATE(Tabla1[[#This Row],[POA]],".",Tabla1[[#This Row],[SRS]],".",Tabla1[[#This Row],[AREA]],".",Tabla1[[#This Row],[TIPO]]))</f>
        <v>#REF!</v>
      </c>
      <c r="C61" s="14" t="e">
        <f>IF(Tabla1[[#This Row],[Código_Actividad]]="","",'[5]Formulario PPGR1'!#REF!)</f>
        <v>#REF!</v>
      </c>
      <c r="D61" s="14" t="e">
        <f>IF(Tabla1[[#This Row],[Código_Actividad]]="","",'[5]Formulario PPGR1'!#REF!)</f>
        <v>#REF!</v>
      </c>
      <c r="E61" s="14" t="e">
        <f>IF(Tabla1[[#This Row],[Código_Actividad]]="","",'[5]Formulario PPGR1'!#REF!)</f>
        <v>#REF!</v>
      </c>
      <c r="F61" s="14" t="e">
        <f>IF(Tabla1[[#This Row],[Código_Actividad]]="","",'[5]Formulario PPGR1'!#REF!)</f>
        <v>#REF!</v>
      </c>
      <c r="G61" s="381" t="s">
        <v>1255</v>
      </c>
      <c r="H61" s="381" t="s">
        <v>1256</v>
      </c>
      <c r="I61" s="381" t="s">
        <v>1150</v>
      </c>
      <c r="J61" s="381">
        <v>5000</v>
      </c>
      <c r="K61" s="382">
        <v>38</v>
      </c>
      <c r="L61" s="382" t="e">
        <f>[6]!Tabla1[[#This Row],[Cantidad de Insumos]]*[6]!Tabla1[[#This Row],[Precio Unitario]]</f>
        <v>#REF!</v>
      </c>
      <c r="M61" s="383">
        <v>239301</v>
      </c>
      <c r="N61" s="384" t="s">
        <v>33</v>
      </c>
    </row>
    <row r="62" spans="2:14" ht="15.75">
      <c r="B62" s="14" t="e">
        <f>IF(Tabla1[[#This Row],[Código_Actividad]]="","",CONCATENATE(Tabla1[[#This Row],[POA]],".",Tabla1[[#This Row],[SRS]],".",Tabla1[[#This Row],[AREA]],".",Tabla1[[#This Row],[TIPO]]))</f>
        <v>#REF!</v>
      </c>
      <c r="C62" s="14" t="e">
        <f>IF(Tabla1[[#This Row],[Código_Actividad]]="","",'[5]Formulario PPGR1'!#REF!)</f>
        <v>#REF!</v>
      </c>
      <c r="D62" s="14" t="e">
        <f>IF(Tabla1[[#This Row],[Código_Actividad]]="","",'[5]Formulario PPGR1'!#REF!)</f>
        <v>#REF!</v>
      </c>
      <c r="E62" s="14" t="e">
        <f>IF(Tabla1[[#This Row],[Código_Actividad]]="","",'[5]Formulario PPGR1'!#REF!)</f>
        <v>#REF!</v>
      </c>
      <c r="F62" s="14" t="e">
        <f>IF(Tabla1[[#This Row],[Código_Actividad]]="","",'[5]Formulario PPGR1'!#REF!)</f>
        <v>#REF!</v>
      </c>
      <c r="G62" s="381" t="s">
        <v>1257</v>
      </c>
      <c r="H62" s="381" t="s">
        <v>1258</v>
      </c>
      <c r="I62" s="381" t="s">
        <v>1150</v>
      </c>
      <c r="J62" s="381">
        <v>12000</v>
      </c>
      <c r="K62" s="382">
        <v>38</v>
      </c>
      <c r="L62" s="382" t="e">
        <f>[6]!Tabla1[[#This Row],[Cantidad de Insumos]]*[6]!Tabla1[[#This Row],[Precio Unitario]]</f>
        <v>#REF!</v>
      </c>
      <c r="M62" s="383">
        <v>239301</v>
      </c>
      <c r="N62" s="384" t="s">
        <v>33</v>
      </c>
    </row>
    <row r="63" spans="2:14" ht="15.75">
      <c r="B63" s="14" t="e">
        <f>IF(Tabla1[[#This Row],[Código_Actividad]]="","",CONCATENATE(Tabla1[[#This Row],[POA]],".",Tabla1[[#This Row],[SRS]],".",Tabla1[[#This Row],[AREA]],".",Tabla1[[#This Row],[TIPO]]))</f>
        <v>#REF!</v>
      </c>
      <c r="C63" s="14" t="e">
        <f>IF(Tabla1[[#This Row],[Código_Actividad]]="","",'[5]Formulario PPGR1'!#REF!)</f>
        <v>#REF!</v>
      </c>
      <c r="D63" s="14" t="e">
        <f>IF(Tabla1[[#This Row],[Código_Actividad]]="","",'[5]Formulario PPGR1'!#REF!)</f>
        <v>#REF!</v>
      </c>
      <c r="E63" s="14" t="e">
        <f>IF(Tabla1[[#This Row],[Código_Actividad]]="","",'[5]Formulario PPGR1'!#REF!)</f>
        <v>#REF!</v>
      </c>
      <c r="F63" s="14" t="e">
        <f>IF(Tabla1[[#This Row],[Código_Actividad]]="","",'[5]Formulario PPGR1'!#REF!)</f>
        <v>#REF!</v>
      </c>
      <c r="G63" s="381" t="s">
        <v>1259</v>
      </c>
      <c r="H63" s="381" t="s">
        <v>1260</v>
      </c>
      <c r="I63" s="381" t="s">
        <v>1150</v>
      </c>
      <c r="J63" s="381">
        <v>21450</v>
      </c>
      <c r="K63" s="382">
        <v>38</v>
      </c>
      <c r="L63" s="382" t="e">
        <f>[6]!Tabla1[[#This Row],[Cantidad de Insumos]]*[6]!Tabla1[[#This Row],[Precio Unitario]]</f>
        <v>#REF!</v>
      </c>
      <c r="M63" s="383">
        <v>239301</v>
      </c>
      <c r="N63" s="384" t="s">
        <v>33</v>
      </c>
    </row>
    <row r="64" spans="2:14" ht="15.75">
      <c r="B64" s="14" t="e">
        <f>IF(Tabla1[[#This Row],[Código_Actividad]]="","",CONCATENATE(Tabla1[[#This Row],[POA]],".",Tabla1[[#This Row],[SRS]],".",Tabla1[[#This Row],[AREA]],".",Tabla1[[#This Row],[TIPO]]))</f>
        <v>#REF!</v>
      </c>
      <c r="C64" s="14" t="e">
        <f>IF(Tabla1[[#This Row],[Código_Actividad]]="","",'[5]Formulario PPGR1'!#REF!)</f>
        <v>#REF!</v>
      </c>
      <c r="D64" s="14" t="e">
        <f>IF(Tabla1[[#This Row],[Código_Actividad]]="","",'[5]Formulario PPGR1'!#REF!)</f>
        <v>#REF!</v>
      </c>
      <c r="E64" s="14" t="e">
        <f>IF(Tabla1[[#This Row],[Código_Actividad]]="","",'[5]Formulario PPGR1'!#REF!)</f>
        <v>#REF!</v>
      </c>
      <c r="F64" s="14" t="e">
        <f>IF(Tabla1[[#This Row],[Código_Actividad]]="","",'[5]Formulario PPGR1'!#REF!)</f>
        <v>#REF!</v>
      </c>
      <c r="G64" s="381" t="s">
        <v>1261</v>
      </c>
      <c r="H64" s="381" t="s">
        <v>1262</v>
      </c>
      <c r="I64" s="381" t="s">
        <v>1150</v>
      </c>
      <c r="J64" s="381">
        <v>5000</v>
      </c>
      <c r="K64" s="382">
        <v>38</v>
      </c>
      <c r="L64" s="382" t="e">
        <f>[6]!Tabla1[[#This Row],[Cantidad de Insumos]]*[6]!Tabla1[[#This Row],[Precio Unitario]]</f>
        <v>#REF!</v>
      </c>
      <c r="M64" s="383">
        <v>239301</v>
      </c>
      <c r="N64" s="384" t="s">
        <v>33</v>
      </c>
    </row>
    <row r="65" spans="2:14" ht="15.75">
      <c r="B65" s="14" t="e">
        <f>IF(Tabla1[[#This Row],[Código_Actividad]]="","",CONCATENATE(Tabla1[[#This Row],[POA]],".",Tabla1[[#This Row],[SRS]],".",Tabla1[[#This Row],[AREA]],".",Tabla1[[#This Row],[TIPO]]))</f>
        <v>#REF!</v>
      </c>
      <c r="C65" s="14" t="e">
        <f>IF(Tabla1[[#This Row],[Código_Actividad]]="","",'[5]Formulario PPGR1'!#REF!)</f>
        <v>#REF!</v>
      </c>
      <c r="D65" s="14" t="e">
        <f>IF(Tabla1[[#This Row],[Código_Actividad]]="","",'[5]Formulario PPGR1'!#REF!)</f>
        <v>#REF!</v>
      </c>
      <c r="E65" s="14" t="e">
        <f>IF(Tabla1[[#This Row],[Código_Actividad]]="","",'[5]Formulario PPGR1'!#REF!)</f>
        <v>#REF!</v>
      </c>
      <c r="F65" s="14" t="e">
        <f>IF(Tabla1[[#This Row],[Código_Actividad]]="","",'[5]Formulario PPGR1'!#REF!)</f>
        <v>#REF!</v>
      </c>
      <c r="G65" s="381" t="s">
        <v>1263</v>
      </c>
      <c r="H65" s="381" t="s">
        <v>1264</v>
      </c>
      <c r="I65" s="381" t="s">
        <v>1150</v>
      </c>
      <c r="J65" s="381">
        <v>240</v>
      </c>
      <c r="K65" s="382">
        <v>266.93</v>
      </c>
      <c r="L65" s="382" t="e">
        <f>[6]!Tabla1[[#This Row],[Cantidad de Insumos]]*[6]!Tabla1[[#This Row],[Precio Unitario]]</f>
        <v>#REF!</v>
      </c>
      <c r="M65" s="383">
        <v>239301</v>
      </c>
      <c r="N65" s="384" t="s">
        <v>33</v>
      </c>
    </row>
    <row r="66" spans="2:14" ht="15.75">
      <c r="B66" s="14" t="e">
        <f>IF(Tabla1[[#This Row],[Código_Actividad]]="","",CONCATENATE(Tabla1[[#This Row],[POA]],".",Tabla1[[#This Row],[SRS]],".",Tabla1[[#This Row],[AREA]],".",Tabla1[[#This Row],[TIPO]]))</f>
        <v>#REF!</v>
      </c>
      <c r="C66" s="14" t="e">
        <f>IF(Tabla1[[#This Row],[Código_Actividad]]="","",'[5]Formulario PPGR1'!#REF!)</f>
        <v>#REF!</v>
      </c>
      <c r="D66" s="14" t="e">
        <f>IF(Tabla1[[#This Row],[Código_Actividad]]="","",'[5]Formulario PPGR1'!#REF!)</f>
        <v>#REF!</v>
      </c>
      <c r="E66" s="14" t="e">
        <f>IF(Tabla1[[#This Row],[Código_Actividad]]="","",'[5]Formulario PPGR1'!#REF!)</f>
        <v>#REF!</v>
      </c>
      <c r="F66" s="14" t="e">
        <f>IF(Tabla1[[#This Row],[Código_Actividad]]="","",'[5]Formulario PPGR1'!#REF!)</f>
        <v>#REF!</v>
      </c>
      <c r="G66" s="381" t="s">
        <v>1265</v>
      </c>
      <c r="H66" s="381" t="s">
        <v>1266</v>
      </c>
      <c r="I66" s="381" t="s">
        <v>1150</v>
      </c>
      <c r="J66" s="381">
        <v>120</v>
      </c>
      <c r="K66" s="382">
        <v>2800</v>
      </c>
      <c r="L66" s="382" t="e">
        <f>[6]!Tabla1[[#This Row],[Cantidad de Insumos]]*[6]!Tabla1[[#This Row],[Precio Unitario]]</f>
        <v>#REF!</v>
      </c>
      <c r="M66" s="383">
        <v>239301</v>
      </c>
      <c r="N66" s="384" t="s">
        <v>33</v>
      </c>
    </row>
    <row r="67" spans="2:14" ht="15.75">
      <c r="B67" s="14" t="e">
        <f>IF(Tabla1[[#This Row],[Código_Actividad]]="","",CONCATENATE(Tabla1[[#This Row],[POA]],".",Tabla1[[#This Row],[SRS]],".",Tabla1[[#This Row],[AREA]],".",Tabla1[[#This Row],[TIPO]]))</f>
        <v>#REF!</v>
      </c>
      <c r="C67" s="14" t="e">
        <f>IF(Tabla1[[#This Row],[Código_Actividad]]="","",'[5]Formulario PPGR1'!#REF!)</f>
        <v>#REF!</v>
      </c>
      <c r="D67" s="14" t="e">
        <f>IF(Tabla1[[#This Row],[Código_Actividad]]="","",'[5]Formulario PPGR1'!#REF!)</f>
        <v>#REF!</v>
      </c>
      <c r="E67" s="14" t="e">
        <f>IF(Tabla1[[#This Row],[Código_Actividad]]="","",'[5]Formulario PPGR1'!#REF!)</f>
        <v>#REF!</v>
      </c>
      <c r="F67" s="14" t="e">
        <f>IF(Tabla1[[#This Row],[Código_Actividad]]="","",'[5]Formulario PPGR1'!#REF!)</f>
        <v>#REF!</v>
      </c>
      <c r="G67" s="381" t="s">
        <v>1267</v>
      </c>
      <c r="H67" s="381" t="s">
        <v>1268</v>
      </c>
      <c r="I67" s="381" t="s">
        <v>1150</v>
      </c>
      <c r="J67" s="381">
        <v>40</v>
      </c>
      <c r="K67" s="382">
        <v>2650</v>
      </c>
      <c r="L67" s="382" t="e">
        <f>[6]!Tabla1[[#This Row],[Cantidad de Insumos]]*[6]!Tabla1[[#This Row],[Precio Unitario]]</f>
        <v>#REF!</v>
      </c>
      <c r="M67" s="383">
        <v>239301</v>
      </c>
      <c r="N67" s="384" t="s">
        <v>33</v>
      </c>
    </row>
    <row r="68" spans="2:14" ht="15.75">
      <c r="B68" s="14" t="e">
        <f>IF(Tabla1[[#This Row],[Código_Actividad]]="","",CONCATENATE(Tabla1[[#This Row],[POA]],".",Tabla1[[#This Row],[SRS]],".",Tabla1[[#This Row],[AREA]],".",Tabla1[[#This Row],[TIPO]]))</f>
        <v>#REF!</v>
      </c>
      <c r="C68" s="14" t="e">
        <f>IF(Tabla1[[#This Row],[Código_Actividad]]="","",'[5]Formulario PPGR1'!#REF!)</f>
        <v>#REF!</v>
      </c>
      <c r="D68" s="14" t="e">
        <f>IF(Tabla1[[#This Row],[Código_Actividad]]="","",'[5]Formulario PPGR1'!#REF!)</f>
        <v>#REF!</v>
      </c>
      <c r="E68" s="14" t="e">
        <f>IF(Tabla1[[#This Row],[Código_Actividad]]="","",'[5]Formulario PPGR1'!#REF!)</f>
        <v>#REF!</v>
      </c>
      <c r="F68" s="14" t="e">
        <f>IF(Tabla1[[#This Row],[Código_Actividad]]="","",'[5]Formulario PPGR1'!#REF!)</f>
        <v>#REF!</v>
      </c>
      <c r="G68" s="381" t="s">
        <v>1269</v>
      </c>
      <c r="H68" s="381" t="s">
        <v>1270</v>
      </c>
      <c r="I68" s="381" t="s">
        <v>1150</v>
      </c>
      <c r="J68" s="381">
        <v>1200</v>
      </c>
      <c r="K68" s="382">
        <v>0.64</v>
      </c>
      <c r="L68" s="382" t="e">
        <f>[6]!Tabla1[[#This Row],[Cantidad de Insumos]]*[6]!Tabla1[[#This Row],[Precio Unitario]]</f>
        <v>#REF!</v>
      </c>
      <c r="M68" s="383">
        <v>234101</v>
      </c>
      <c r="N68" s="384" t="s">
        <v>33</v>
      </c>
    </row>
    <row r="69" spans="2:14" ht="15.75">
      <c r="B69" s="14" t="e">
        <f>IF(Tabla1[[#This Row],[Código_Actividad]]="","",CONCATENATE(Tabla1[[#This Row],[POA]],".",Tabla1[[#This Row],[SRS]],".",Tabla1[[#This Row],[AREA]],".",Tabla1[[#This Row],[TIPO]]))</f>
        <v>#REF!</v>
      </c>
      <c r="C69" s="14" t="e">
        <f>IF(Tabla1[[#This Row],[Código_Actividad]]="","",'[5]Formulario PPGR1'!#REF!)</f>
        <v>#REF!</v>
      </c>
      <c r="D69" s="14" t="e">
        <f>IF(Tabla1[[#This Row],[Código_Actividad]]="","",'[5]Formulario PPGR1'!#REF!)</f>
        <v>#REF!</v>
      </c>
      <c r="E69" s="14" t="e">
        <f>IF(Tabla1[[#This Row],[Código_Actividad]]="","",'[5]Formulario PPGR1'!#REF!)</f>
        <v>#REF!</v>
      </c>
      <c r="F69" s="14" t="e">
        <f>IF(Tabla1[[#This Row],[Código_Actividad]]="","",'[5]Formulario PPGR1'!#REF!)</f>
        <v>#REF!</v>
      </c>
      <c r="G69" s="381" t="s">
        <v>1271</v>
      </c>
      <c r="H69" s="381" t="s">
        <v>1272</v>
      </c>
      <c r="I69" s="381" t="s">
        <v>1150</v>
      </c>
      <c r="J69" s="381">
        <v>240</v>
      </c>
      <c r="K69" s="382">
        <v>0.64</v>
      </c>
      <c r="L69" s="382" t="e">
        <f>[6]!Tabla1[[#This Row],[Cantidad de Insumos]]*[6]!Tabla1[[#This Row],[Precio Unitario]]</f>
        <v>#REF!</v>
      </c>
      <c r="M69" s="383">
        <v>234101</v>
      </c>
      <c r="N69" s="384" t="s">
        <v>33</v>
      </c>
    </row>
    <row r="70" spans="2:14" ht="15.75">
      <c r="B70" s="14" t="e">
        <f>IF(Tabla1[[#This Row],[Código_Actividad]]="","",CONCATENATE(Tabla1[[#This Row],[POA]],".",Tabla1[[#This Row],[SRS]],".",Tabla1[[#This Row],[AREA]],".",Tabla1[[#This Row],[TIPO]]))</f>
        <v>#REF!</v>
      </c>
      <c r="C70" s="14" t="e">
        <f>IF(Tabla1[[#This Row],[Código_Actividad]]="","",'[5]Formulario PPGR1'!#REF!)</f>
        <v>#REF!</v>
      </c>
      <c r="D70" s="14" t="e">
        <f>IF(Tabla1[[#This Row],[Código_Actividad]]="","",'[5]Formulario PPGR1'!#REF!)</f>
        <v>#REF!</v>
      </c>
      <c r="E70" s="14" t="e">
        <f>IF(Tabla1[[#This Row],[Código_Actividad]]="","",'[5]Formulario PPGR1'!#REF!)</f>
        <v>#REF!</v>
      </c>
      <c r="F70" s="14" t="e">
        <f>IF(Tabla1[[#This Row],[Código_Actividad]]="","",'[5]Formulario PPGR1'!#REF!)</f>
        <v>#REF!</v>
      </c>
      <c r="G70" s="381" t="s">
        <v>1273</v>
      </c>
      <c r="H70" s="381" t="s">
        <v>1274</v>
      </c>
      <c r="I70" s="381" t="s">
        <v>1150</v>
      </c>
      <c r="J70" s="381">
        <v>240</v>
      </c>
      <c r="K70" s="382">
        <v>0.64</v>
      </c>
      <c r="L70" s="382" t="e">
        <f>[6]!Tabla1[[#This Row],[Cantidad de Insumos]]*[6]!Tabla1[[#This Row],[Precio Unitario]]</f>
        <v>#REF!</v>
      </c>
      <c r="M70" s="383">
        <v>239301</v>
      </c>
      <c r="N70" s="384" t="s">
        <v>33</v>
      </c>
    </row>
    <row r="71" spans="2:14" ht="15.75">
      <c r="B71" s="14" t="e">
        <f>IF(Tabla1[[#This Row],[Código_Actividad]]="","",CONCATENATE(Tabla1[[#This Row],[POA]],".",Tabla1[[#This Row],[SRS]],".",Tabla1[[#This Row],[AREA]],".",Tabla1[[#This Row],[TIPO]]))</f>
        <v>#REF!</v>
      </c>
      <c r="C71" s="14" t="e">
        <f>IF(Tabla1[[#This Row],[Código_Actividad]]="","",'[5]Formulario PPGR1'!#REF!)</f>
        <v>#REF!</v>
      </c>
      <c r="D71" s="14" t="e">
        <f>IF(Tabla1[[#This Row],[Código_Actividad]]="","",'[5]Formulario PPGR1'!#REF!)</f>
        <v>#REF!</v>
      </c>
      <c r="E71" s="14" t="e">
        <f>IF(Tabla1[[#This Row],[Código_Actividad]]="","",'[5]Formulario PPGR1'!#REF!)</f>
        <v>#REF!</v>
      </c>
      <c r="F71" s="14" t="e">
        <f>IF(Tabla1[[#This Row],[Código_Actividad]]="","",'[5]Formulario PPGR1'!#REF!)</f>
        <v>#REF!</v>
      </c>
      <c r="G71" s="381" t="s">
        <v>1275</v>
      </c>
      <c r="H71" s="381" t="s">
        <v>1276</v>
      </c>
      <c r="I71" s="381" t="s">
        <v>1150</v>
      </c>
      <c r="J71" s="381">
        <v>4000</v>
      </c>
      <c r="K71" s="382">
        <v>0.19</v>
      </c>
      <c r="L71" s="382" t="e">
        <f>[6]!Tabla1[[#This Row],[Cantidad de Insumos]]*[6]!Tabla1[[#This Row],[Precio Unitario]]</f>
        <v>#REF!</v>
      </c>
      <c r="M71" s="383">
        <v>239301</v>
      </c>
      <c r="N71" s="384" t="s">
        <v>33</v>
      </c>
    </row>
    <row r="72" spans="2:14" ht="15.75">
      <c r="B72" s="14" t="e">
        <f>IF(Tabla1[[#This Row],[Código_Actividad]]="","",CONCATENATE(Tabla1[[#This Row],[POA]],".",Tabla1[[#This Row],[SRS]],".",Tabla1[[#This Row],[AREA]],".",Tabla1[[#This Row],[TIPO]]))</f>
        <v>#REF!</v>
      </c>
      <c r="C72" s="14" t="e">
        <f>IF(Tabla1[[#This Row],[Código_Actividad]]="","",'[5]Formulario PPGR1'!#REF!)</f>
        <v>#REF!</v>
      </c>
      <c r="D72" s="14" t="e">
        <f>IF(Tabla1[[#This Row],[Código_Actividad]]="","",'[5]Formulario PPGR1'!#REF!)</f>
        <v>#REF!</v>
      </c>
      <c r="E72" s="14" t="e">
        <f>IF(Tabla1[[#This Row],[Código_Actividad]]="","",'[5]Formulario PPGR1'!#REF!)</f>
        <v>#REF!</v>
      </c>
      <c r="F72" s="14" t="e">
        <f>IF(Tabla1[[#This Row],[Código_Actividad]]="","",'[5]Formulario PPGR1'!#REF!)</f>
        <v>#REF!</v>
      </c>
      <c r="G72" s="381" t="s">
        <v>1277</v>
      </c>
      <c r="H72" s="381" t="s">
        <v>1278</v>
      </c>
      <c r="I72" s="381" t="s">
        <v>1150</v>
      </c>
      <c r="J72" s="381">
        <v>600</v>
      </c>
      <c r="K72" s="382">
        <v>25</v>
      </c>
      <c r="L72" s="382" t="e">
        <f>[6]!Tabla1[[#This Row],[Cantidad de Insumos]]*[6]!Tabla1[[#This Row],[Precio Unitario]]</f>
        <v>#REF!</v>
      </c>
      <c r="M72" s="383">
        <v>234101</v>
      </c>
      <c r="N72" s="384" t="s">
        <v>33</v>
      </c>
    </row>
    <row r="73" spans="2:14" ht="15.75">
      <c r="B73" s="14" t="e">
        <f>IF(Tabla1[[#This Row],[Código_Actividad]]="","",CONCATENATE(Tabla1[[#This Row],[POA]],".",Tabla1[[#This Row],[SRS]],".",Tabla1[[#This Row],[AREA]],".",Tabla1[[#This Row],[TIPO]]))</f>
        <v>#REF!</v>
      </c>
      <c r="C73" s="14" t="e">
        <f>IF(Tabla1[[#This Row],[Código_Actividad]]="","",'[5]Formulario PPGR1'!#REF!)</f>
        <v>#REF!</v>
      </c>
      <c r="D73" s="14" t="e">
        <f>IF(Tabla1[[#This Row],[Código_Actividad]]="","",'[5]Formulario PPGR1'!#REF!)</f>
        <v>#REF!</v>
      </c>
      <c r="E73" s="14" t="e">
        <f>IF(Tabla1[[#This Row],[Código_Actividad]]="","",'[5]Formulario PPGR1'!#REF!)</f>
        <v>#REF!</v>
      </c>
      <c r="F73" s="14" t="e">
        <f>IF(Tabla1[[#This Row],[Código_Actividad]]="","",'[5]Formulario PPGR1'!#REF!)</f>
        <v>#REF!</v>
      </c>
      <c r="G73" s="381" t="s">
        <v>1279</v>
      </c>
      <c r="H73" s="381" t="s">
        <v>1280</v>
      </c>
      <c r="I73" s="381" t="s">
        <v>1150</v>
      </c>
      <c r="J73" s="381">
        <v>2400</v>
      </c>
      <c r="K73" s="382">
        <v>15.95</v>
      </c>
      <c r="L73" s="382" t="e">
        <f>[6]!Tabla1[[#This Row],[Cantidad de Insumos]]*[6]!Tabla1[[#This Row],[Precio Unitario]]</f>
        <v>#REF!</v>
      </c>
      <c r="M73" s="383">
        <v>234101</v>
      </c>
      <c r="N73" s="384" t="s">
        <v>33</v>
      </c>
    </row>
    <row r="74" spans="2:14" ht="15.75">
      <c r="B74" s="14" t="e">
        <f>IF(Tabla1[[#This Row],[Código_Actividad]]="","",CONCATENATE(Tabla1[[#This Row],[POA]],".",Tabla1[[#This Row],[SRS]],".",Tabla1[[#This Row],[AREA]],".",Tabla1[[#This Row],[TIPO]]))</f>
        <v>#REF!</v>
      </c>
      <c r="C74" s="14" t="e">
        <f>IF(Tabla1[[#This Row],[Código_Actividad]]="","",'[5]Formulario PPGR1'!#REF!)</f>
        <v>#REF!</v>
      </c>
      <c r="D74" s="14" t="e">
        <f>IF(Tabla1[[#This Row],[Código_Actividad]]="","",'[5]Formulario PPGR1'!#REF!)</f>
        <v>#REF!</v>
      </c>
      <c r="E74" s="14" t="e">
        <f>IF(Tabla1[[#This Row],[Código_Actividad]]="","",'[5]Formulario PPGR1'!#REF!)</f>
        <v>#REF!</v>
      </c>
      <c r="F74" s="14" t="e">
        <f>IF(Tabla1[[#This Row],[Código_Actividad]]="","",'[5]Formulario PPGR1'!#REF!)</f>
        <v>#REF!</v>
      </c>
      <c r="G74" s="381" t="s">
        <v>1281</v>
      </c>
      <c r="H74" s="381" t="s">
        <v>1282</v>
      </c>
      <c r="I74" s="381" t="s">
        <v>1150</v>
      </c>
      <c r="J74" s="381">
        <v>2400</v>
      </c>
      <c r="K74" s="382">
        <v>60</v>
      </c>
      <c r="L74" s="382" t="e">
        <f>[6]!Tabla1[[#This Row],[Cantidad de Insumos]]*[6]!Tabla1[[#This Row],[Precio Unitario]]</f>
        <v>#REF!</v>
      </c>
      <c r="M74" s="383">
        <v>234101</v>
      </c>
      <c r="N74" s="384" t="s">
        <v>33</v>
      </c>
    </row>
    <row r="75" spans="2:14" ht="15.75">
      <c r="B75" s="14" t="e">
        <f>IF(Tabla1[[#This Row],[Código_Actividad]]="","",CONCATENATE(Tabla1[[#This Row],[POA]],".",Tabla1[[#This Row],[SRS]],".",Tabla1[[#This Row],[AREA]],".",Tabla1[[#This Row],[TIPO]]))</f>
        <v>#REF!</v>
      </c>
      <c r="C75" s="14" t="e">
        <f>IF(Tabla1[[#This Row],[Código_Actividad]]="","",'[5]Formulario PPGR1'!#REF!)</f>
        <v>#REF!</v>
      </c>
      <c r="D75" s="14" t="e">
        <f>IF(Tabla1[[#This Row],[Código_Actividad]]="","",'[5]Formulario PPGR1'!#REF!)</f>
        <v>#REF!</v>
      </c>
      <c r="E75" s="14" t="e">
        <f>IF(Tabla1[[#This Row],[Código_Actividad]]="","",'[5]Formulario PPGR1'!#REF!)</f>
        <v>#REF!</v>
      </c>
      <c r="F75" s="14" t="e">
        <f>IF(Tabla1[[#This Row],[Código_Actividad]]="","",'[5]Formulario PPGR1'!#REF!)</f>
        <v>#REF!</v>
      </c>
      <c r="G75" s="381" t="s">
        <v>1283</v>
      </c>
      <c r="H75" s="381" t="s">
        <v>1284</v>
      </c>
      <c r="I75" s="381" t="s">
        <v>1150</v>
      </c>
      <c r="J75" s="381">
        <v>600</v>
      </c>
      <c r="K75" s="382">
        <v>32.619999999999997</v>
      </c>
      <c r="L75" s="382" t="e">
        <f>[6]!Tabla1[[#This Row],[Cantidad de Insumos]]*[6]!Tabla1[[#This Row],[Precio Unitario]]</f>
        <v>#REF!</v>
      </c>
      <c r="M75" s="383">
        <v>234101</v>
      </c>
      <c r="N75" s="384" t="s">
        <v>33</v>
      </c>
    </row>
    <row r="76" spans="2:14" ht="15.75">
      <c r="B76" s="14" t="e">
        <f>IF(Tabla1[[#This Row],[Código_Actividad]]="","",CONCATENATE(Tabla1[[#This Row],[POA]],".",Tabla1[[#This Row],[SRS]],".",Tabla1[[#This Row],[AREA]],".",Tabla1[[#This Row],[TIPO]]))</f>
        <v>#REF!</v>
      </c>
      <c r="C76" s="14" t="e">
        <f>IF(Tabla1[[#This Row],[Código_Actividad]]="","",'[5]Formulario PPGR1'!#REF!)</f>
        <v>#REF!</v>
      </c>
      <c r="D76" s="14" t="e">
        <f>IF(Tabla1[[#This Row],[Código_Actividad]]="","",'[5]Formulario PPGR1'!#REF!)</f>
        <v>#REF!</v>
      </c>
      <c r="E76" s="14" t="e">
        <f>IF(Tabla1[[#This Row],[Código_Actividad]]="","",'[5]Formulario PPGR1'!#REF!)</f>
        <v>#REF!</v>
      </c>
      <c r="F76" s="14" t="e">
        <f>IF(Tabla1[[#This Row],[Código_Actividad]]="","",'[5]Formulario PPGR1'!#REF!)</f>
        <v>#REF!</v>
      </c>
      <c r="G76" s="381" t="s">
        <v>1285</v>
      </c>
      <c r="H76" s="381" t="s">
        <v>1286</v>
      </c>
      <c r="I76" s="381" t="s">
        <v>1150</v>
      </c>
      <c r="J76" s="381">
        <v>552</v>
      </c>
      <c r="K76" s="382">
        <v>7200</v>
      </c>
      <c r="L76" s="382" t="e">
        <f>[6]!Tabla1[[#This Row],[Cantidad de Insumos]]*[6]!Tabla1[[#This Row],[Precio Unitario]]</f>
        <v>#REF!</v>
      </c>
      <c r="M76" s="383">
        <v>237203</v>
      </c>
      <c r="N76" s="384" t="s">
        <v>33</v>
      </c>
    </row>
    <row r="77" spans="2:14" ht="15.75">
      <c r="B77" s="14" t="e">
        <f>IF(Tabla1[[#This Row],[Código_Actividad]]="","",CONCATENATE(Tabla1[[#This Row],[POA]],".",Tabla1[[#This Row],[SRS]],".",Tabla1[[#This Row],[AREA]],".",Tabla1[[#This Row],[TIPO]]))</f>
        <v>#REF!</v>
      </c>
      <c r="C77" s="14" t="e">
        <f>IF(Tabla1[[#This Row],[Código_Actividad]]="","",'[5]Formulario PPGR1'!#REF!)</f>
        <v>#REF!</v>
      </c>
      <c r="D77" s="14" t="e">
        <f>IF(Tabla1[[#This Row],[Código_Actividad]]="","",'[5]Formulario PPGR1'!#REF!)</f>
        <v>#REF!</v>
      </c>
      <c r="E77" s="14" t="e">
        <f>IF(Tabla1[[#This Row],[Código_Actividad]]="","",'[5]Formulario PPGR1'!#REF!)</f>
        <v>#REF!</v>
      </c>
      <c r="F77" s="14" t="e">
        <f>IF(Tabla1[[#This Row],[Código_Actividad]]="","",'[5]Formulario PPGR1'!#REF!)</f>
        <v>#REF!</v>
      </c>
      <c r="G77" s="381" t="s">
        <v>1287</v>
      </c>
      <c r="H77" s="381" t="s">
        <v>1288</v>
      </c>
      <c r="I77" s="381" t="s">
        <v>1150</v>
      </c>
      <c r="J77" s="381">
        <v>360</v>
      </c>
      <c r="K77" s="382">
        <v>35</v>
      </c>
      <c r="L77" s="382" t="e">
        <f>[6]!Tabla1[[#This Row],[Cantidad de Insumos]]*[6]!Tabla1[[#This Row],[Precio Unitario]]</f>
        <v>#REF!</v>
      </c>
      <c r="M77" s="383">
        <v>234101</v>
      </c>
      <c r="N77" s="384" t="s">
        <v>33</v>
      </c>
    </row>
    <row r="78" spans="2:14" ht="15.75">
      <c r="B78" s="14" t="e">
        <f>IF(Tabla1[[#This Row],[Código_Actividad]]="","",CONCATENATE(Tabla1[[#This Row],[POA]],".",Tabla1[[#This Row],[SRS]],".",Tabla1[[#This Row],[AREA]],".",Tabla1[[#This Row],[TIPO]]))</f>
        <v>#REF!</v>
      </c>
      <c r="C78" s="14" t="e">
        <f>IF(Tabla1[[#This Row],[Código_Actividad]]="","",'[5]Formulario PPGR1'!#REF!)</f>
        <v>#REF!</v>
      </c>
      <c r="D78" s="14" t="e">
        <f>IF(Tabla1[[#This Row],[Código_Actividad]]="","",'[5]Formulario PPGR1'!#REF!)</f>
        <v>#REF!</v>
      </c>
      <c r="E78" s="14" t="e">
        <f>IF(Tabla1[[#This Row],[Código_Actividad]]="","",'[5]Formulario PPGR1'!#REF!)</f>
        <v>#REF!</v>
      </c>
      <c r="F78" s="14" t="e">
        <f>IF(Tabla1[[#This Row],[Código_Actividad]]="","",'[5]Formulario PPGR1'!#REF!)</f>
        <v>#REF!</v>
      </c>
      <c r="G78" s="381" t="s">
        <v>1289</v>
      </c>
      <c r="H78" s="381" t="s">
        <v>1290</v>
      </c>
      <c r="I78" s="381" t="s">
        <v>1150</v>
      </c>
      <c r="J78" s="381">
        <v>40</v>
      </c>
      <c r="K78" s="382">
        <v>525</v>
      </c>
      <c r="L78" s="382" t="e">
        <f>[6]!Tabla1[[#This Row],[Cantidad de Insumos]]*[6]!Tabla1[[#This Row],[Precio Unitario]]</f>
        <v>#REF!</v>
      </c>
      <c r="M78" s="383">
        <v>234101</v>
      </c>
      <c r="N78" s="384" t="s">
        <v>33</v>
      </c>
    </row>
    <row r="79" spans="2:14" ht="15.75">
      <c r="B79" s="14" t="e">
        <f>IF(Tabla1[[#This Row],[Código_Actividad]]="","",CONCATENATE(Tabla1[[#This Row],[POA]],".",Tabla1[[#This Row],[SRS]],".",Tabla1[[#This Row],[AREA]],".",Tabla1[[#This Row],[TIPO]]))</f>
        <v>#REF!</v>
      </c>
      <c r="C79" s="14" t="e">
        <f>IF(Tabla1[[#This Row],[Código_Actividad]]="","",'[5]Formulario PPGR1'!#REF!)</f>
        <v>#REF!</v>
      </c>
      <c r="D79" s="14" t="e">
        <f>IF(Tabla1[[#This Row],[Código_Actividad]]="","",'[5]Formulario PPGR1'!#REF!)</f>
        <v>#REF!</v>
      </c>
      <c r="E79" s="14" t="e">
        <f>IF(Tabla1[[#This Row],[Código_Actividad]]="","",'[5]Formulario PPGR1'!#REF!)</f>
        <v>#REF!</v>
      </c>
      <c r="F79" s="14" t="e">
        <f>IF(Tabla1[[#This Row],[Código_Actividad]]="","",'[5]Formulario PPGR1'!#REF!)</f>
        <v>#REF!</v>
      </c>
      <c r="G79" s="381" t="s">
        <v>1291</v>
      </c>
      <c r="H79" s="381" t="s">
        <v>1292</v>
      </c>
      <c r="I79" s="381" t="s">
        <v>1150</v>
      </c>
      <c r="J79" s="381">
        <v>400</v>
      </c>
      <c r="K79" s="382">
        <v>25</v>
      </c>
      <c r="L79" s="382" t="e">
        <f>[6]!Tabla1[[#This Row],[Cantidad de Insumos]]*[6]!Tabla1[[#This Row],[Precio Unitario]]</f>
        <v>#REF!</v>
      </c>
      <c r="M79" s="383">
        <v>234101</v>
      </c>
      <c r="N79" s="384" t="s">
        <v>33</v>
      </c>
    </row>
    <row r="80" spans="2:14" ht="15.75">
      <c r="B80" s="14" t="e">
        <f>IF(Tabla1[[#This Row],[Código_Actividad]]="","",CONCATENATE(Tabla1[[#This Row],[POA]],".",Tabla1[[#This Row],[SRS]],".",Tabla1[[#This Row],[AREA]],".",Tabla1[[#This Row],[TIPO]]))</f>
        <v>#REF!</v>
      </c>
      <c r="C80" s="14" t="e">
        <f>IF(Tabla1[[#This Row],[Código_Actividad]]="","",'[5]Formulario PPGR1'!#REF!)</f>
        <v>#REF!</v>
      </c>
      <c r="D80" s="14" t="e">
        <f>IF(Tabla1[[#This Row],[Código_Actividad]]="","",'[5]Formulario PPGR1'!#REF!)</f>
        <v>#REF!</v>
      </c>
      <c r="E80" s="14" t="e">
        <f>IF(Tabla1[[#This Row],[Código_Actividad]]="","",'[5]Formulario PPGR1'!#REF!)</f>
        <v>#REF!</v>
      </c>
      <c r="F80" s="14" t="e">
        <f>IF(Tabla1[[#This Row],[Código_Actividad]]="","",'[5]Formulario PPGR1'!#REF!)</f>
        <v>#REF!</v>
      </c>
      <c r="G80" s="381" t="s">
        <v>1293</v>
      </c>
      <c r="H80" s="381" t="s">
        <v>1294</v>
      </c>
      <c r="I80" s="381" t="s">
        <v>1150</v>
      </c>
      <c r="J80" s="381">
        <v>400</v>
      </c>
      <c r="K80" s="382">
        <v>35</v>
      </c>
      <c r="L80" s="382" t="e">
        <f>[6]!Tabla1[[#This Row],[Cantidad de Insumos]]*[6]!Tabla1[[#This Row],[Precio Unitario]]</f>
        <v>#REF!</v>
      </c>
      <c r="M80" s="383">
        <v>234101</v>
      </c>
      <c r="N80" s="384" t="s">
        <v>33</v>
      </c>
    </row>
    <row r="81" spans="2:14" ht="15.75">
      <c r="B81" s="14" t="e">
        <f>IF(Tabla1[[#This Row],[Código_Actividad]]="","",CONCATENATE(Tabla1[[#This Row],[POA]],".",Tabla1[[#This Row],[SRS]],".",Tabla1[[#This Row],[AREA]],".",Tabla1[[#This Row],[TIPO]]))</f>
        <v>#REF!</v>
      </c>
      <c r="C81" s="14" t="e">
        <f>IF(Tabla1[[#This Row],[Código_Actividad]]="","",'[5]Formulario PPGR1'!#REF!)</f>
        <v>#REF!</v>
      </c>
      <c r="D81" s="14" t="e">
        <f>IF(Tabla1[[#This Row],[Código_Actividad]]="","",'[5]Formulario PPGR1'!#REF!)</f>
        <v>#REF!</v>
      </c>
      <c r="E81" s="14" t="e">
        <f>IF(Tabla1[[#This Row],[Código_Actividad]]="","",'[5]Formulario PPGR1'!#REF!)</f>
        <v>#REF!</v>
      </c>
      <c r="F81" s="14" t="e">
        <f>IF(Tabla1[[#This Row],[Código_Actividad]]="","",'[5]Formulario PPGR1'!#REF!)</f>
        <v>#REF!</v>
      </c>
      <c r="G81" s="381" t="s">
        <v>1295</v>
      </c>
      <c r="H81" s="381" t="s">
        <v>1296</v>
      </c>
      <c r="I81" s="381" t="s">
        <v>1150</v>
      </c>
      <c r="J81" s="381">
        <v>400</v>
      </c>
      <c r="K81" s="382">
        <v>50</v>
      </c>
      <c r="L81" s="382" t="e">
        <f>[6]!Tabla1[[#This Row],[Cantidad de Insumos]]*[6]!Tabla1[[#This Row],[Precio Unitario]]</f>
        <v>#REF!</v>
      </c>
      <c r="M81" s="383">
        <v>234101</v>
      </c>
      <c r="N81" s="384" t="s">
        <v>33</v>
      </c>
    </row>
    <row r="82" spans="2:14" ht="15.75">
      <c r="B82" s="14" t="e">
        <f>IF(Tabla1[[#This Row],[Código_Actividad]]="","",CONCATENATE(Tabla1[[#This Row],[POA]],".",Tabla1[[#This Row],[SRS]],".",Tabla1[[#This Row],[AREA]],".",Tabla1[[#This Row],[TIPO]]))</f>
        <v>#REF!</v>
      </c>
      <c r="C82" s="14" t="e">
        <f>IF(Tabla1[[#This Row],[Código_Actividad]]="","",'[5]Formulario PPGR1'!#REF!)</f>
        <v>#REF!</v>
      </c>
      <c r="D82" s="14" t="e">
        <f>IF(Tabla1[[#This Row],[Código_Actividad]]="","",'[5]Formulario PPGR1'!#REF!)</f>
        <v>#REF!</v>
      </c>
      <c r="E82" s="14" t="e">
        <f>IF(Tabla1[[#This Row],[Código_Actividad]]="","",'[5]Formulario PPGR1'!#REF!)</f>
        <v>#REF!</v>
      </c>
      <c r="F82" s="14" t="e">
        <f>IF(Tabla1[[#This Row],[Código_Actividad]]="","",'[5]Formulario PPGR1'!#REF!)</f>
        <v>#REF!</v>
      </c>
      <c r="G82" s="381" t="s">
        <v>1297</v>
      </c>
      <c r="H82" s="381" t="s">
        <v>1298</v>
      </c>
      <c r="I82" s="381" t="s">
        <v>1150</v>
      </c>
      <c r="J82" s="381">
        <v>60</v>
      </c>
      <c r="K82" s="382">
        <v>1600</v>
      </c>
      <c r="L82" s="382" t="e">
        <f>[6]!Tabla1[[#This Row],[Cantidad de Insumos]]*[6]!Tabla1[[#This Row],[Precio Unitario]]</f>
        <v>#REF!</v>
      </c>
      <c r="M82" s="383">
        <v>239301</v>
      </c>
      <c r="N82" s="384" t="s">
        <v>33</v>
      </c>
    </row>
    <row r="83" spans="2:14" ht="15.75">
      <c r="B83" s="14" t="e">
        <f>IF(Tabla1[[#This Row],[Código_Actividad]]="","",CONCATENATE(Tabla1[[#This Row],[POA]],".",Tabla1[[#This Row],[SRS]],".",Tabla1[[#This Row],[AREA]],".",Tabla1[[#This Row],[TIPO]]))</f>
        <v>#REF!</v>
      </c>
      <c r="C83" s="14" t="e">
        <f>IF(Tabla1[[#This Row],[Código_Actividad]]="","",'[5]Formulario PPGR1'!#REF!)</f>
        <v>#REF!</v>
      </c>
      <c r="D83" s="14" t="e">
        <f>IF(Tabla1[[#This Row],[Código_Actividad]]="","",'[5]Formulario PPGR1'!#REF!)</f>
        <v>#REF!</v>
      </c>
      <c r="E83" s="14" t="e">
        <f>IF(Tabla1[[#This Row],[Código_Actividad]]="","",'[5]Formulario PPGR1'!#REF!)</f>
        <v>#REF!</v>
      </c>
      <c r="F83" s="14" t="e">
        <f>IF(Tabla1[[#This Row],[Código_Actividad]]="","",'[5]Formulario PPGR1'!#REF!)</f>
        <v>#REF!</v>
      </c>
      <c r="G83" s="381" t="s">
        <v>1299</v>
      </c>
      <c r="H83" s="381" t="s">
        <v>1300</v>
      </c>
      <c r="I83" s="381" t="s">
        <v>1150</v>
      </c>
      <c r="J83" s="381">
        <v>3600</v>
      </c>
      <c r="K83" s="382">
        <v>34</v>
      </c>
      <c r="L83" s="382" t="e">
        <f>[6]!Tabla1[[#This Row],[Cantidad de Insumos]]*[6]!Tabla1[[#This Row],[Precio Unitario]]</f>
        <v>#REF!</v>
      </c>
      <c r="M83" s="383">
        <v>234101</v>
      </c>
      <c r="N83" s="384" t="s">
        <v>33</v>
      </c>
    </row>
    <row r="84" spans="2:14" ht="15.75">
      <c r="B84" s="14" t="e">
        <f>IF(Tabla1[[#This Row],[Código_Actividad]]="","",CONCATENATE(Tabla1[[#This Row],[POA]],".",Tabla1[[#This Row],[SRS]],".",Tabla1[[#This Row],[AREA]],".",Tabla1[[#This Row],[TIPO]]))</f>
        <v>#REF!</v>
      </c>
      <c r="C84" s="14" t="e">
        <f>IF(Tabla1[[#This Row],[Código_Actividad]]="","",'[5]Formulario PPGR1'!#REF!)</f>
        <v>#REF!</v>
      </c>
      <c r="D84" s="14" t="e">
        <f>IF(Tabla1[[#This Row],[Código_Actividad]]="","",'[5]Formulario PPGR1'!#REF!)</f>
        <v>#REF!</v>
      </c>
      <c r="E84" s="14" t="e">
        <f>IF(Tabla1[[#This Row],[Código_Actividad]]="","",'[5]Formulario PPGR1'!#REF!)</f>
        <v>#REF!</v>
      </c>
      <c r="F84" s="14" t="e">
        <f>IF(Tabla1[[#This Row],[Código_Actividad]]="","",'[5]Formulario PPGR1'!#REF!)</f>
        <v>#REF!</v>
      </c>
      <c r="G84" s="381" t="s">
        <v>1301</v>
      </c>
      <c r="H84" s="381" t="s">
        <v>1302</v>
      </c>
      <c r="I84" s="381" t="s">
        <v>1150</v>
      </c>
      <c r="J84" s="381">
        <v>600</v>
      </c>
      <c r="K84" s="382">
        <v>12.64</v>
      </c>
      <c r="L84" s="382" t="e">
        <f>[6]!Tabla1[[#This Row],[Cantidad de Insumos]]*[6]!Tabla1[[#This Row],[Precio Unitario]]</f>
        <v>#REF!</v>
      </c>
      <c r="M84" s="383">
        <v>234101</v>
      </c>
      <c r="N84" s="384" t="s">
        <v>33</v>
      </c>
    </row>
    <row r="85" spans="2:14" ht="15.75">
      <c r="B85" s="14" t="e">
        <f>IF(Tabla1[[#This Row],[Código_Actividad]]="","",CONCATENATE(Tabla1[[#This Row],[POA]],".",Tabla1[[#This Row],[SRS]],".",Tabla1[[#This Row],[AREA]],".",Tabla1[[#This Row],[TIPO]]))</f>
        <v>#REF!</v>
      </c>
      <c r="C85" s="14" t="e">
        <f>IF(Tabla1[[#This Row],[Código_Actividad]]="","",'[5]Formulario PPGR1'!#REF!)</f>
        <v>#REF!</v>
      </c>
      <c r="D85" s="14" t="e">
        <f>IF(Tabla1[[#This Row],[Código_Actividad]]="","",'[5]Formulario PPGR1'!#REF!)</f>
        <v>#REF!</v>
      </c>
      <c r="E85" s="14" t="e">
        <f>IF(Tabla1[[#This Row],[Código_Actividad]]="","",'[5]Formulario PPGR1'!#REF!)</f>
        <v>#REF!</v>
      </c>
      <c r="F85" s="14" t="e">
        <f>IF(Tabla1[[#This Row],[Código_Actividad]]="","",'[5]Formulario PPGR1'!#REF!)</f>
        <v>#REF!</v>
      </c>
      <c r="G85" s="381" t="s">
        <v>1303</v>
      </c>
      <c r="H85" s="381" t="s">
        <v>1304</v>
      </c>
      <c r="I85" s="381" t="s">
        <v>1150</v>
      </c>
      <c r="J85" s="381">
        <v>800</v>
      </c>
      <c r="K85" s="382">
        <v>9.15</v>
      </c>
      <c r="L85" s="382" t="e">
        <f>[6]!Tabla1[[#This Row],[Cantidad de Insumos]]*[6]!Tabla1[[#This Row],[Precio Unitario]]</f>
        <v>#REF!</v>
      </c>
      <c r="M85" s="383">
        <v>239301</v>
      </c>
      <c r="N85" s="384" t="s">
        <v>33</v>
      </c>
    </row>
    <row r="86" spans="2:14" ht="15.75">
      <c r="B86" s="14" t="e">
        <f>IF(Tabla1[[#This Row],[Código_Actividad]]="","",CONCATENATE(Tabla1[[#This Row],[POA]],".",Tabla1[[#This Row],[SRS]],".",Tabla1[[#This Row],[AREA]],".",Tabla1[[#This Row],[TIPO]]))</f>
        <v>#REF!</v>
      </c>
      <c r="C86" s="14" t="e">
        <f>IF(Tabla1[[#This Row],[Código_Actividad]]="","",'[5]Formulario PPGR1'!#REF!)</f>
        <v>#REF!</v>
      </c>
      <c r="D86" s="14" t="e">
        <f>IF(Tabla1[[#This Row],[Código_Actividad]]="","",'[5]Formulario PPGR1'!#REF!)</f>
        <v>#REF!</v>
      </c>
      <c r="E86" s="14" t="e">
        <f>IF(Tabla1[[#This Row],[Código_Actividad]]="","",'[5]Formulario PPGR1'!#REF!)</f>
        <v>#REF!</v>
      </c>
      <c r="F86" s="14" t="e">
        <f>IF(Tabla1[[#This Row],[Código_Actividad]]="","",'[5]Formulario PPGR1'!#REF!)</f>
        <v>#REF!</v>
      </c>
      <c r="G86" s="381" t="s">
        <v>1305</v>
      </c>
      <c r="H86" s="381" t="s">
        <v>1306</v>
      </c>
      <c r="I86" s="381" t="s">
        <v>1150</v>
      </c>
      <c r="J86" s="381">
        <v>600</v>
      </c>
      <c r="K86" s="382">
        <v>2.31</v>
      </c>
      <c r="L86" s="382" t="e">
        <f>[6]!Tabla1[[#This Row],[Cantidad de Insumos]]*[6]!Tabla1[[#This Row],[Precio Unitario]]</f>
        <v>#REF!</v>
      </c>
      <c r="M86" s="383">
        <v>239301</v>
      </c>
      <c r="N86" s="384" t="s">
        <v>33</v>
      </c>
    </row>
    <row r="87" spans="2:14" ht="15.75">
      <c r="B87" s="14" t="e">
        <f>IF(Tabla1[[#This Row],[Código_Actividad]]="","",CONCATENATE(Tabla1[[#This Row],[POA]],".",Tabla1[[#This Row],[SRS]],".",Tabla1[[#This Row],[AREA]],".",Tabla1[[#This Row],[TIPO]]))</f>
        <v>#REF!</v>
      </c>
      <c r="C87" s="14" t="e">
        <f>IF(Tabla1[[#This Row],[Código_Actividad]]="","",'[5]Formulario PPGR1'!#REF!)</f>
        <v>#REF!</v>
      </c>
      <c r="D87" s="14" t="e">
        <f>IF(Tabla1[[#This Row],[Código_Actividad]]="","",'[5]Formulario PPGR1'!#REF!)</f>
        <v>#REF!</v>
      </c>
      <c r="E87" s="14" t="e">
        <f>IF(Tabla1[[#This Row],[Código_Actividad]]="","",'[5]Formulario PPGR1'!#REF!)</f>
        <v>#REF!</v>
      </c>
      <c r="F87" s="14" t="e">
        <f>IF(Tabla1[[#This Row],[Código_Actividad]]="","",'[5]Formulario PPGR1'!#REF!)</f>
        <v>#REF!</v>
      </c>
      <c r="G87" s="381" t="s">
        <v>1307</v>
      </c>
      <c r="H87" s="381" t="s">
        <v>1308</v>
      </c>
      <c r="I87" s="381" t="s">
        <v>1150</v>
      </c>
      <c r="J87" s="381">
        <v>400</v>
      </c>
      <c r="K87" s="382">
        <v>117.92</v>
      </c>
      <c r="L87" s="382" t="e">
        <f>[6]!Tabla1[[#This Row],[Cantidad de Insumos]]*[6]!Tabla1[[#This Row],[Precio Unitario]]</f>
        <v>#REF!</v>
      </c>
      <c r="M87" s="383">
        <v>234101</v>
      </c>
      <c r="N87" s="384" t="s">
        <v>33</v>
      </c>
    </row>
    <row r="88" spans="2:14" ht="15.75">
      <c r="B88" s="14" t="e">
        <f>IF(Tabla1[[#This Row],[Código_Actividad]]="","",CONCATENATE(Tabla1[[#This Row],[POA]],".",Tabla1[[#This Row],[SRS]],".",Tabla1[[#This Row],[AREA]],".",Tabla1[[#This Row],[TIPO]]))</f>
        <v>#REF!</v>
      </c>
      <c r="C88" s="14" t="e">
        <f>IF(Tabla1[[#This Row],[Código_Actividad]]="","",'[5]Formulario PPGR1'!#REF!)</f>
        <v>#REF!</v>
      </c>
      <c r="D88" s="14" t="e">
        <f>IF(Tabla1[[#This Row],[Código_Actividad]]="","",'[5]Formulario PPGR1'!#REF!)</f>
        <v>#REF!</v>
      </c>
      <c r="E88" s="14" t="e">
        <f>IF(Tabla1[[#This Row],[Código_Actividad]]="","",'[5]Formulario PPGR1'!#REF!)</f>
        <v>#REF!</v>
      </c>
      <c r="F88" s="14" t="e">
        <f>IF(Tabla1[[#This Row],[Código_Actividad]]="","",'[5]Formulario PPGR1'!#REF!)</f>
        <v>#REF!</v>
      </c>
      <c r="G88" s="381" t="s">
        <v>1309</v>
      </c>
      <c r="H88" s="381" t="s">
        <v>1310</v>
      </c>
      <c r="I88" s="381" t="s">
        <v>1150</v>
      </c>
      <c r="J88" s="381">
        <v>600</v>
      </c>
      <c r="K88" s="382">
        <v>75</v>
      </c>
      <c r="L88" s="382" t="e">
        <f>[6]!Tabla1[[#This Row],[Cantidad de Insumos]]*[6]!Tabla1[[#This Row],[Precio Unitario]]</f>
        <v>#REF!</v>
      </c>
      <c r="M88" s="383">
        <v>234101</v>
      </c>
      <c r="N88" s="384" t="s">
        <v>33</v>
      </c>
    </row>
    <row r="89" spans="2:14" ht="15.75">
      <c r="B89" s="14" t="e">
        <f>IF(Tabla1[[#This Row],[Código_Actividad]]="","",CONCATENATE(Tabla1[[#This Row],[POA]],".",Tabla1[[#This Row],[SRS]],".",Tabla1[[#This Row],[AREA]],".",Tabla1[[#This Row],[TIPO]]))</f>
        <v>#REF!</v>
      </c>
      <c r="C89" s="14" t="e">
        <f>IF(Tabla1[[#This Row],[Código_Actividad]]="","",'[5]Formulario PPGR1'!#REF!)</f>
        <v>#REF!</v>
      </c>
      <c r="D89" s="14" t="e">
        <f>IF(Tabla1[[#This Row],[Código_Actividad]]="","",'[5]Formulario PPGR1'!#REF!)</f>
        <v>#REF!</v>
      </c>
      <c r="E89" s="14" t="e">
        <f>IF(Tabla1[[#This Row],[Código_Actividad]]="","",'[5]Formulario PPGR1'!#REF!)</f>
        <v>#REF!</v>
      </c>
      <c r="F89" s="14" t="e">
        <f>IF(Tabla1[[#This Row],[Código_Actividad]]="","",'[5]Formulario PPGR1'!#REF!)</f>
        <v>#REF!</v>
      </c>
      <c r="G89" s="381" t="s">
        <v>1311</v>
      </c>
      <c r="H89" s="381" t="s">
        <v>1312</v>
      </c>
      <c r="I89" s="381" t="s">
        <v>1150</v>
      </c>
      <c r="J89" s="381">
        <v>800</v>
      </c>
      <c r="K89" s="382">
        <v>10</v>
      </c>
      <c r="L89" s="382" t="e">
        <f>[6]!Tabla1[[#This Row],[Cantidad de Insumos]]*[6]!Tabla1[[#This Row],[Precio Unitario]]</f>
        <v>#REF!</v>
      </c>
      <c r="M89" s="383">
        <v>234101</v>
      </c>
      <c r="N89" s="384" t="s">
        <v>33</v>
      </c>
    </row>
    <row r="90" spans="2:14" ht="15.75">
      <c r="B90" s="14" t="e">
        <f>IF(Tabla1[[#This Row],[Código_Actividad]]="","",CONCATENATE(Tabla1[[#This Row],[POA]],".",Tabla1[[#This Row],[SRS]],".",Tabla1[[#This Row],[AREA]],".",Tabla1[[#This Row],[TIPO]]))</f>
        <v>#REF!</v>
      </c>
      <c r="C90" s="14" t="e">
        <f>IF(Tabla1[[#This Row],[Código_Actividad]]="","",'[5]Formulario PPGR1'!#REF!)</f>
        <v>#REF!</v>
      </c>
      <c r="D90" s="14" t="e">
        <f>IF(Tabla1[[#This Row],[Código_Actividad]]="","",'[5]Formulario PPGR1'!#REF!)</f>
        <v>#REF!</v>
      </c>
      <c r="E90" s="14" t="e">
        <f>IF(Tabla1[[#This Row],[Código_Actividad]]="","",'[5]Formulario PPGR1'!#REF!)</f>
        <v>#REF!</v>
      </c>
      <c r="F90" s="14" t="e">
        <f>IF(Tabla1[[#This Row],[Código_Actividad]]="","",'[5]Formulario PPGR1'!#REF!)</f>
        <v>#REF!</v>
      </c>
      <c r="G90" s="381" t="s">
        <v>1313</v>
      </c>
      <c r="H90" s="381" t="s">
        <v>1314</v>
      </c>
      <c r="I90" s="381" t="s">
        <v>1150</v>
      </c>
      <c r="J90" s="381">
        <v>1320</v>
      </c>
      <c r="K90" s="382">
        <v>0.61</v>
      </c>
      <c r="L90" s="382" t="e">
        <f>[6]!Tabla1[[#This Row],[Cantidad de Insumos]]*[6]!Tabla1[[#This Row],[Precio Unitario]]</f>
        <v>#REF!</v>
      </c>
      <c r="M90" s="383">
        <v>234101</v>
      </c>
      <c r="N90" s="384" t="s">
        <v>33</v>
      </c>
    </row>
    <row r="91" spans="2:14" ht="15.75">
      <c r="B91" s="14" t="e">
        <f>IF(Tabla1[[#This Row],[Código_Actividad]]="","",CONCATENATE(Tabla1[[#This Row],[POA]],".",Tabla1[[#This Row],[SRS]],".",Tabla1[[#This Row],[AREA]],".",Tabla1[[#This Row],[TIPO]]))</f>
        <v>#REF!</v>
      </c>
      <c r="C91" s="14" t="e">
        <f>IF(Tabla1[[#This Row],[Código_Actividad]]="","",'[5]Formulario PPGR1'!#REF!)</f>
        <v>#REF!</v>
      </c>
      <c r="D91" s="14" t="e">
        <f>IF(Tabla1[[#This Row],[Código_Actividad]]="","",'[5]Formulario PPGR1'!#REF!)</f>
        <v>#REF!</v>
      </c>
      <c r="E91" s="14" t="e">
        <f>IF(Tabla1[[#This Row],[Código_Actividad]]="","",'[5]Formulario PPGR1'!#REF!)</f>
        <v>#REF!</v>
      </c>
      <c r="F91" s="14" t="e">
        <f>IF(Tabla1[[#This Row],[Código_Actividad]]="","",'[5]Formulario PPGR1'!#REF!)</f>
        <v>#REF!</v>
      </c>
      <c r="G91" s="381" t="s">
        <v>1315</v>
      </c>
      <c r="H91" s="381" t="s">
        <v>1190</v>
      </c>
      <c r="I91" s="381" t="s">
        <v>1150</v>
      </c>
      <c r="J91" s="381">
        <v>600</v>
      </c>
      <c r="K91" s="382">
        <v>2.5099999999999998</v>
      </c>
      <c r="L91" s="382" t="e">
        <f>[6]!Tabla1[[#This Row],[Cantidad de Insumos]]*[6]!Tabla1[[#This Row],[Precio Unitario]]</f>
        <v>#REF!</v>
      </c>
      <c r="M91" s="383">
        <v>234101</v>
      </c>
      <c r="N91" s="384" t="s">
        <v>33</v>
      </c>
    </row>
    <row r="92" spans="2:14" ht="15.75">
      <c r="B92" s="14" t="e">
        <f>IF(Tabla1[[#This Row],[Código_Actividad]]="","",CONCATENATE(Tabla1[[#This Row],[POA]],".",Tabla1[[#This Row],[SRS]],".",Tabla1[[#This Row],[AREA]],".",Tabla1[[#This Row],[TIPO]]))</f>
        <v>#REF!</v>
      </c>
      <c r="C92" s="14" t="e">
        <f>IF(Tabla1[[#This Row],[Código_Actividad]]="","",'[5]Formulario PPGR1'!#REF!)</f>
        <v>#REF!</v>
      </c>
      <c r="D92" s="14" t="e">
        <f>IF(Tabla1[[#This Row],[Código_Actividad]]="","",'[5]Formulario PPGR1'!#REF!)</f>
        <v>#REF!</v>
      </c>
      <c r="E92" s="14" t="e">
        <f>IF(Tabla1[[#This Row],[Código_Actividad]]="","",'[5]Formulario PPGR1'!#REF!)</f>
        <v>#REF!</v>
      </c>
      <c r="F92" s="14" t="e">
        <f>IF(Tabla1[[#This Row],[Código_Actividad]]="","",'[5]Formulario PPGR1'!#REF!)</f>
        <v>#REF!</v>
      </c>
      <c r="G92" s="381" t="s">
        <v>1316</v>
      </c>
      <c r="H92" s="381" t="s">
        <v>1317</v>
      </c>
      <c r="I92" s="381" t="s">
        <v>1150</v>
      </c>
      <c r="J92" s="381">
        <v>1200</v>
      </c>
      <c r="K92" s="382">
        <v>10</v>
      </c>
      <c r="L92" s="382" t="e">
        <f>[6]!Tabla1[[#This Row],[Cantidad de Insumos]]*[6]!Tabla1[[#This Row],[Precio Unitario]]</f>
        <v>#REF!</v>
      </c>
      <c r="M92" s="383">
        <v>234101</v>
      </c>
      <c r="N92" s="384" t="s">
        <v>33</v>
      </c>
    </row>
    <row r="93" spans="2:14" ht="15.75">
      <c r="B93" s="14" t="e">
        <f>IF(Tabla1[[#This Row],[Código_Actividad]]="","",CONCATENATE(Tabla1[[#This Row],[POA]],".",Tabla1[[#This Row],[SRS]],".",Tabla1[[#This Row],[AREA]],".",Tabla1[[#This Row],[TIPO]]))</f>
        <v>#REF!</v>
      </c>
      <c r="C93" s="14" t="e">
        <f>IF(Tabla1[[#This Row],[Código_Actividad]]="","",'[5]Formulario PPGR1'!#REF!)</f>
        <v>#REF!</v>
      </c>
      <c r="D93" s="14" t="e">
        <f>IF(Tabla1[[#This Row],[Código_Actividad]]="","",'[5]Formulario PPGR1'!#REF!)</f>
        <v>#REF!</v>
      </c>
      <c r="E93" s="14" t="e">
        <f>IF(Tabla1[[#This Row],[Código_Actividad]]="","",'[5]Formulario PPGR1'!#REF!)</f>
        <v>#REF!</v>
      </c>
      <c r="F93" s="14" t="e">
        <f>IF(Tabla1[[#This Row],[Código_Actividad]]="","",'[5]Formulario PPGR1'!#REF!)</f>
        <v>#REF!</v>
      </c>
      <c r="G93" s="381" t="s">
        <v>1318</v>
      </c>
      <c r="H93" s="381" t="s">
        <v>1319</v>
      </c>
      <c r="I93" s="381" t="s">
        <v>1150</v>
      </c>
      <c r="J93" s="381">
        <v>300</v>
      </c>
      <c r="K93" s="382">
        <v>290</v>
      </c>
      <c r="L93" s="382" t="e">
        <f>[6]!Tabla1[[#This Row],[Cantidad de Insumos]]*[6]!Tabla1[[#This Row],[Precio Unitario]]</f>
        <v>#REF!</v>
      </c>
      <c r="M93" s="383">
        <v>234101</v>
      </c>
      <c r="N93" s="384" t="s">
        <v>33</v>
      </c>
    </row>
    <row r="94" spans="2:14" ht="15.75">
      <c r="B94" s="14" t="e">
        <f>IF(Tabla1[[#This Row],[Código_Actividad]]="","",CONCATENATE(Tabla1[[#This Row],[POA]],".",Tabla1[[#This Row],[SRS]],".",Tabla1[[#This Row],[AREA]],".",Tabla1[[#This Row],[TIPO]]))</f>
        <v>#REF!</v>
      </c>
      <c r="C94" s="14" t="e">
        <f>IF(Tabla1[[#This Row],[Código_Actividad]]="","",'[5]Formulario PPGR1'!#REF!)</f>
        <v>#REF!</v>
      </c>
      <c r="D94" s="14" t="e">
        <f>IF(Tabla1[[#This Row],[Código_Actividad]]="","",'[5]Formulario PPGR1'!#REF!)</f>
        <v>#REF!</v>
      </c>
      <c r="E94" s="14" t="e">
        <f>IF(Tabla1[[#This Row],[Código_Actividad]]="","",'[5]Formulario PPGR1'!#REF!)</f>
        <v>#REF!</v>
      </c>
      <c r="F94" s="14" t="e">
        <f>IF(Tabla1[[#This Row],[Código_Actividad]]="","",'[5]Formulario PPGR1'!#REF!)</f>
        <v>#REF!</v>
      </c>
      <c r="G94" s="381" t="s">
        <v>1320</v>
      </c>
      <c r="H94" s="381" t="s">
        <v>1321</v>
      </c>
      <c r="I94" s="381" t="s">
        <v>1150</v>
      </c>
      <c r="J94" s="381">
        <v>300</v>
      </c>
      <c r="K94" s="382">
        <v>6.71</v>
      </c>
      <c r="L94" s="382" t="e">
        <f>[6]!Tabla1[[#This Row],[Cantidad de Insumos]]*[6]!Tabla1[[#This Row],[Precio Unitario]]</f>
        <v>#REF!</v>
      </c>
      <c r="M94" s="383">
        <v>234101</v>
      </c>
      <c r="N94" s="384" t="s">
        <v>33</v>
      </c>
    </row>
    <row r="95" spans="2:14" ht="15.75">
      <c r="B95" s="14" t="e">
        <f>IF(Tabla1[[#This Row],[Código_Actividad]]="","",CONCATENATE(Tabla1[[#This Row],[POA]],".",Tabla1[[#This Row],[SRS]],".",Tabla1[[#This Row],[AREA]],".",Tabla1[[#This Row],[TIPO]]))</f>
        <v>#REF!</v>
      </c>
      <c r="C95" s="14" t="e">
        <f>IF(Tabla1[[#This Row],[Código_Actividad]]="","",'[5]Formulario PPGR1'!#REF!)</f>
        <v>#REF!</v>
      </c>
      <c r="D95" s="14" t="e">
        <f>IF(Tabla1[[#This Row],[Código_Actividad]]="","",'[5]Formulario PPGR1'!#REF!)</f>
        <v>#REF!</v>
      </c>
      <c r="E95" s="14" t="e">
        <f>IF(Tabla1[[#This Row],[Código_Actividad]]="","",'[5]Formulario PPGR1'!#REF!)</f>
        <v>#REF!</v>
      </c>
      <c r="F95" s="14" t="e">
        <f>IF(Tabla1[[#This Row],[Código_Actividad]]="","",'[5]Formulario PPGR1'!#REF!)</f>
        <v>#REF!</v>
      </c>
      <c r="G95" s="381" t="s">
        <v>1322</v>
      </c>
      <c r="H95" s="381" t="s">
        <v>1323</v>
      </c>
      <c r="I95" s="381" t="s">
        <v>1150</v>
      </c>
      <c r="J95" s="381">
        <v>600</v>
      </c>
      <c r="K95" s="382">
        <v>50</v>
      </c>
      <c r="L95" s="382" t="e">
        <f>[6]!Tabla1[[#This Row],[Cantidad de Insumos]]*[6]!Tabla1[[#This Row],[Precio Unitario]]</f>
        <v>#REF!</v>
      </c>
      <c r="M95" s="383">
        <v>234101</v>
      </c>
      <c r="N95" s="384" t="s">
        <v>33</v>
      </c>
    </row>
    <row r="96" spans="2:14" ht="15.75">
      <c r="B96" s="14" t="e">
        <f>IF(Tabla1[[#This Row],[Código_Actividad]]="","",CONCATENATE(Tabla1[[#This Row],[POA]],".",Tabla1[[#This Row],[SRS]],".",Tabla1[[#This Row],[AREA]],".",Tabla1[[#This Row],[TIPO]]))</f>
        <v>#REF!</v>
      </c>
      <c r="C96" s="14" t="e">
        <f>IF(Tabla1[[#This Row],[Código_Actividad]]="","",'[5]Formulario PPGR1'!#REF!)</f>
        <v>#REF!</v>
      </c>
      <c r="D96" s="14" t="e">
        <f>IF(Tabla1[[#This Row],[Código_Actividad]]="","",'[5]Formulario PPGR1'!#REF!)</f>
        <v>#REF!</v>
      </c>
      <c r="E96" s="14" t="e">
        <f>IF(Tabla1[[#This Row],[Código_Actividad]]="","",'[5]Formulario PPGR1'!#REF!)</f>
        <v>#REF!</v>
      </c>
      <c r="F96" s="14" t="e">
        <f>IF(Tabla1[[#This Row],[Código_Actividad]]="","",'[5]Formulario PPGR1'!#REF!)</f>
        <v>#REF!</v>
      </c>
      <c r="G96" s="381" t="s">
        <v>1324</v>
      </c>
      <c r="H96" s="381" t="s">
        <v>1325</v>
      </c>
      <c r="I96" s="381" t="s">
        <v>1150</v>
      </c>
      <c r="J96" s="381">
        <v>1200</v>
      </c>
      <c r="K96" s="382">
        <v>5.45</v>
      </c>
      <c r="L96" s="382" t="e">
        <f>[6]!Tabla1[[#This Row],[Cantidad de Insumos]]*[6]!Tabla1[[#This Row],[Precio Unitario]]</f>
        <v>#REF!</v>
      </c>
      <c r="M96" s="383">
        <v>234101</v>
      </c>
      <c r="N96" s="384" t="s">
        <v>33</v>
      </c>
    </row>
    <row r="97" spans="2:14" ht="15.75">
      <c r="B97" s="14" t="e">
        <f>IF(Tabla1[[#This Row],[Código_Actividad]]="","",CONCATENATE(Tabla1[[#This Row],[POA]],".",Tabla1[[#This Row],[SRS]],".",Tabla1[[#This Row],[AREA]],".",Tabla1[[#This Row],[TIPO]]))</f>
        <v>#REF!</v>
      </c>
      <c r="C97" s="14" t="e">
        <f>IF(Tabla1[[#This Row],[Código_Actividad]]="","",'[5]Formulario PPGR1'!#REF!)</f>
        <v>#REF!</v>
      </c>
      <c r="D97" s="14" t="e">
        <f>IF(Tabla1[[#This Row],[Código_Actividad]]="","",'[5]Formulario PPGR1'!#REF!)</f>
        <v>#REF!</v>
      </c>
      <c r="E97" s="14" t="e">
        <f>IF(Tabla1[[#This Row],[Código_Actividad]]="","",'[5]Formulario PPGR1'!#REF!)</f>
        <v>#REF!</v>
      </c>
      <c r="F97" s="14" t="e">
        <f>IF(Tabla1[[#This Row],[Código_Actividad]]="","",'[5]Formulario PPGR1'!#REF!)</f>
        <v>#REF!</v>
      </c>
      <c r="G97" s="381" t="s">
        <v>1326</v>
      </c>
      <c r="H97" s="381" t="s">
        <v>1327</v>
      </c>
      <c r="I97" s="381" t="s">
        <v>1150</v>
      </c>
      <c r="J97" s="381">
        <v>60</v>
      </c>
      <c r="K97" s="382">
        <v>795</v>
      </c>
      <c r="L97" s="382" t="e">
        <f>[6]!Tabla1[[#This Row],[Cantidad de Insumos]]*[6]!Tabla1[[#This Row],[Precio Unitario]]</f>
        <v>#REF!</v>
      </c>
      <c r="M97" s="383">
        <v>234101</v>
      </c>
      <c r="N97" s="384" t="s">
        <v>33</v>
      </c>
    </row>
    <row r="98" spans="2:14" ht="15.75">
      <c r="B98" s="14" t="e">
        <f>IF(Tabla1[[#This Row],[Código_Actividad]]="","",CONCATENATE(Tabla1[[#This Row],[POA]],".",Tabla1[[#This Row],[SRS]],".",Tabla1[[#This Row],[AREA]],".",Tabla1[[#This Row],[TIPO]]))</f>
        <v>#REF!</v>
      </c>
      <c r="C98" s="14" t="e">
        <f>IF(Tabla1[[#This Row],[Código_Actividad]]="","",'[5]Formulario PPGR1'!#REF!)</f>
        <v>#REF!</v>
      </c>
      <c r="D98" s="14" t="e">
        <f>IF(Tabla1[[#This Row],[Código_Actividad]]="","",'[5]Formulario PPGR1'!#REF!)</f>
        <v>#REF!</v>
      </c>
      <c r="E98" s="14" t="e">
        <f>IF(Tabla1[[#This Row],[Código_Actividad]]="","",'[5]Formulario PPGR1'!#REF!)</f>
        <v>#REF!</v>
      </c>
      <c r="F98" s="14" t="e">
        <f>IF(Tabla1[[#This Row],[Código_Actividad]]="","",'[5]Formulario PPGR1'!#REF!)</f>
        <v>#REF!</v>
      </c>
      <c r="G98" s="381" t="s">
        <v>1328</v>
      </c>
      <c r="H98" s="381" t="s">
        <v>1329</v>
      </c>
      <c r="I98" s="381" t="s">
        <v>1150</v>
      </c>
      <c r="J98" s="381">
        <v>1800</v>
      </c>
      <c r="K98" s="382">
        <v>10.56</v>
      </c>
      <c r="L98" s="382" t="e">
        <f>[6]!Tabla1[[#This Row],[Cantidad de Insumos]]*[6]!Tabla1[[#This Row],[Precio Unitario]]</f>
        <v>#REF!</v>
      </c>
      <c r="M98" s="383">
        <v>234101</v>
      </c>
      <c r="N98" s="384" t="s">
        <v>33</v>
      </c>
    </row>
    <row r="99" spans="2:14" ht="15.75">
      <c r="B99" s="14" t="e">
        <f>IF(Tabla1[[#This Row],[Código_Actividad]]="","",CONCATENATE(Tabla1[[#This Row],[POA]],".",Tabla1[[#This Row],[SRS]],".",Tabla1[[#This Row],[AREA]],".",Tabla1[[#This Row],[TIPO]]))</f>
        <v>#REF!</v>
      </c>
      <c r="C99" s="14" t="e">
        <f>IF(Tabla1[[#This Row],[Código_Actividad]]="","",'[5]Formulario PPGR1'!#REF!)</f>
        <v>#REF!</v>
      </c>
      <c r="D99" s="14" t="e">
        <f>IF(Tabla1[[#This Row],[Código_Actividad]]="","",'[5]Formulario PPGR1'!#REF!)</f>
        <v>#REF!</v>
      </c>
      <c r="E99" s="14" t="e">
        <f>IF(Tabla1[[#This Row],[Código_Actividad]]="","",'[5]Formulario PPGR1'!#REF!)</f>
        <v>#REF!</v>
      </c>
      <c r="F99" s="14" t="e">
        <f>IF(Tabla1[[#This Row],[Código_Actividad]]="","",'[5]Formulario PPGR1'!#REF!)</f>
        <v>#REF!</v>
      </c>
      <c r="G99" s="381" t="s">
        <v>1330</v>
      </c>
      <c r="H99" s="381" t="s">
        <v>1331</v>
      </c>
      <c r="I99" s="381" t="s">
        <v>1150</v>
      </c>
      <c r="J99" s="381">
        <v>120</v>
      </c>
      <c r="K99" s="382">
        <v>650</v>
      </c>
      <c r="L99" s="382" t="e">
        <f>[6]!Tabla1[[#This Row],[Cantidad de Insumos]]*[6]!Tabla1[[#This Row],[Precio Unitario]]</f>
        <v>#REF!</v>
      </c>
      <c r="M99" s="383">
        <v>234101</v>
      </c>
      <c r="N99" s="384" t="s">
        <v>33</v>
      </c>
    </row>
    <row r="100" spans="2:14" ht="15.75">
      <c r="B100" s="14" t="e">
        <f>IF(Tabla1[[#This Row],[Código_Actividad]]="","",CONCATENATE(Tabla1[[#This Row],[POA]],".",Tabla1[[#This Row],[SRS]],".",Tabla1[[#This Row],[AREA]],".",Tabla1[[#This Row],[TIPO]]))</f>
        <v>#REF!</v>
      </c>
      <c r="C100" s="14" t="e">
        <f>IF(Tabla1[[#This Row],[Código_Actividad]]="","",'[5]Formulario PPGR1'!#REF!)</f>
        <v>#REF!</v>
      </c>
      <c r="D100" s="14" t="e">
        <f>IF(Tabla1[[#This Row],[Código_Actividad]]="","",'[5]Formulario PPGR1'!#REF!)</f>
        <v>#REF!</v>
      </c>
      <c r="E100" s="14" t="e">
        <f>IF(Tabla1[[#This Row],[Código_Actividad]]="","",'[5]Formulario PPGR1'!#REF!)</f>
        <v>#REF!</v>
      </c>
      <c r="F100" s="14" t="e">
        <f>IF(Tabla1[[#This Row],[Código_Actividad]]="","",'[5]Formulario PPGR1'!#REF!)</f>
        <v>#REF!</v>
      </c>
      <c r="G100" s="381" t="s">
        <v>1332</v>
      </c>
      <c r="H100" s="381" t="s">
        <v>1333</v>
      </c>
      <c r="I100" s="381" t="s">
        <v>1150</v>
      </c>
      <c r="J100" s="381">
        <v>600</v>
      </c>
      <c r="K100" s="382">
        <v>13.27</v>
      </c>
      <c r="L100" s="382" t="e">
        <f>[6]!Tabla1[[#This Row],[Cantidad de Insumos]]*[6]!Tabla1[[#This Row],[Precio Unitario]]</f>
        <v>#REF!</v>
      </c>
      <c r="M100" s="383">
        <v>234101</v>
      </c>
      <c r="N100" s="384" t="s">
        <v>33</v>
      </c>
    </row>
    <row r="101" spans="2:14" ht="15.75">
      <c r="B101" s="14" t="e">
        <f>IF(Tabla1[[#This Row],[Código_Actividad]]="","",CONCATENATE(Tabla1[[#This Row],[POA]],".",Tabla1[[#This Row],[SRS]],".",Tabla1[[#This Row],[AREA]],".",Tabla1[[#This Row],[TIPO]]))</f>
        <v>#REF!</v>
      </c>
      <c r="C101" s="14" t="e">
        <f>IF(Tabla1[[#This Row],[Código_Actividad]]="","",'[5]Formulario PPGR1'!#REF!)</f>
        <v>#REF!</v>
      </c>
      <c r="D101" s="14" t="e">
        <f>IF(Tabla1[[#This Row],[Código_Actividad]]="","",'[5]Formulario PPGR1'!#REF!)</f>
        <v>#REF!</v>
      </c>
      <c r="E101" s="14" t="e">
        <f>IF(Tabla1[[#This Row],[Código_Actividad]]="","",'[5]Formulario PPGR1'!#REF!)</f>
        <v>#REF!</v>
      </c>
      <c r="F101" s="14" t="e">
        <f>IF(Tabla1[[#This Row],[Código_Actividad]]="","",'[5]Formulario PPGR1'!#REF!)</f>
        <v>#REF!</v>
      </c>
      <c r="G101" s="381" t="s">
        <v>1334</v>
      </c>
      <c r="H101" s="381" t="s">
        <v>1335</v>
      </c>
      <c r="I101" s="381" t="s">
        <v>1150</v>
      </c>
      <c r="J101" s="381">
        <v>200</v>
      </c>
      <c r="K101" s="382">
        <v>15</v>
      </c>
      <c r="L101" s="382" t="e">
        <f>[6]!Tabla1[[#This Row],[Cantidad de Insumos]]*[6]!Tabla1[[#This Row],[Precio Unitario]]</f>
        <v>#REF!</v>
      </c>
      <c r="M101" s="383">
        <v>234101</v>
      </c>
      <c r="N101" s="384" t="s">
        <v>33</v>
      </c>
    </row>
    <row r="102" spans="2:14" ht="15.75">
      <c r="B102" s="14" t="e">
        <f>IF(Tabla1[[#This Row],[Código_Actividad]]="","",CONCATENATE(Tabla1[[#This Row],[POA]],".",Tabla1[[#This Row],[SRS]],".",Tabla1[[#This Row],[AREA]],".",Tabla1[[#This Row],[TIPO]]))</f>
        <v>#REF!</v>
      </c>
      <c r="C102" s="14" t="e">
        <f>IF(Tabla1[[#This Row],[Código_Actividad]]="","",'[5]Formulario PPGR1'!#REF!)</f>
        <v>#REF!</v>
      </c>
      <c r="D102" s="14" t="e">
        <f>IF(Tabla1[[#This Row],[Código_Actividad]]="","",'[5]Formulario PPGR1'!#REF!)</f>
        <v>#REF!</v>
      </c>
      <c r="E102" s="14" t="e">
        <f>IF(Tabla1[[#This Row],[Código_Actividad]]="","",'[5]Formulario PPGR1'!#REF!)</f>
        <v>#REF!</v>
      </c>
      <c r="F102" s="14" t="e">
        <f>IF(Tabla1[[#This Row],[Código_Actividad]]="","",'[5]Formulario PPGR1'!#REF!)</f>
        <v>#REF!</v>
      </c>
      <c r="G102" s="381" t="s">
        <v>1336</v>
      </c>
      <c r="H102" s="381" t="s">
        <v>1337</v>
      </c>
      <c r="I102" s="381" t="s">
        <v>1150</v>
      </c>
      <c r="J102" s="381">
        <v>6000</v>
      </c>
      <c r="K102" s="382">
        <v>6.5</v>
      </c>
      <c r="L102" s="382" t="e">
        <f>[6]!Tabla1[[#This Row],[Cantidad de Insumos]]*[6]!Tabla1[[#This Row],[Precio Unitario]]</f>
        <v>#REF!</v>
      </c>
      <c r="M102" s="383">
        <v>239301</v>
      </c>
      <c r="N102" s="384" t="s">
        <v>33</v>
      </c>
    </row>
    <row r="103" spans="2:14" ht="15.75">
      <c r="B103" s="14" t="e">
        <f>IF(Tabla1[[#This Row],[Código_Actividad]]="","",CONCATENATE(Tabla1[[#This Row],[POA]],".",Tabla1[[#This Row],[SRS]],".",Tabla1[[#This Row],[AREA]],".",Tabla1[[#This Row],[TIPO]]))</f>
        <v>#REF!</v>
      </c>
      <c r="C103" s="14" t="e">
        <f>IF(Tabla1[[#This Row],[Código_Actividad]]="","",'[5]Formulario PPGR1'!#REF!)</f>
        <v>#REF!</v>
      </c>
      <c r="D103" s="14" t="e">
        <f>IF(Tabla1[[#This Row],[Código_Actividad]]="","",'[5]Formulario PPGR1'!#REF!)</f>
        <v>#REF!</v>
      </c>
      <c r="E103" s="14" t="e">
        <f>IF(Tabla1[[#This Row],[Código_Actividad]]="","",'[5]Formulario PPGR1'!#REF!)</f>
        <v>#REF!</v>
      </c>
      <c r="F103" s="14" t="e">
        <f>IF(Tabla1[[#This Row],[Código_Actividad]]="","",'[5]Formulario PPGR1'!#REF!)</f>
        <v>#REF!</v>
      </c>
      <c r="G103" s="381" t="s">
        <v>1338</v>
      </c>
      <c r="H103" s="381" t="s">
        <v>1339</v>
      </c>
      <c r="I103" s="381" t="s">
        <v>1150</v>
      </c>
      <c r="J103" s="381">
        <v>1200</v>
      </c>
      <c r="K103" s="382">
        <v>0.5</v>
      </c>
      <c r="L103" s="382" t="e">
        <f>[6]!Tabla1[[#This Row],[Cantidad de Insumos]]*[6]!Tabla1[[#This Row],[Precio Unitario]]</f>
        <v>#REF!</v>
      </c>
      <c r="M103" s="383">
        <v>234101</v>
      </c>
      <c r="N103" s="384" t="s">
        <v>33</v>
      </c>
    </row>
    <row r="104" spans="2:14" ht="15.75">
      <c r="B104" s="14" t="e">
        <f>IF(Tabla1[[#This Row],[Código_Actividad]]="","",CONCATENATE(Tabla1[[#This Row],[POA]],".",Tabla1[[#This Row],[SRS]],".",Tabla1[[#This Row],[AREA]],".",Tabla1[[#This Row],[TIPO]]))</f>
        <v>#REF!</v>
      </c>
      <c r="C104" s="14" t="e">
        <f>IF(Tabla1[[#This Row],[Código_Actividad]]="","",'[5]Formulario PPGR1'!#REF!)</f>
        <v>#REF!</v>
      </c>
      <c r="D104" s="14" t="e">
        <f>IF(Tabla1[[#This Row],[Código_Actividad]]="","",'[5]Formulario PPGR1'!#REF!)</f>
        <v>#REF!</v>
      </c>
      <c r="E104" s="14" t="e">
        <f>IF(Tabla1[[#This Row],[Código_Actividad]]="","",'[5]Formulario PPGR1'!#REF!)</f>
        <v>#REF!</v>
      </c>
      <c r="F104" s="14" t="e">
        <f>IF(Tabla1[[#This Row],[Código_Actividad]]="","",'[5]Formulario PPGR1'!#REF!)</f>
        <v>#REF!</v>
      </c>
      <c r="G104" s="381" t="s">
        <v>1340</v>
      </c>
      <c r="H104" s="381" t="s">
        <v>1341</v>
      </c>
      <c r="I104" s="381" t="s">
        <v>1150</v>
      </c>
      <c r="J104" s="381">
        <v>1200</v>
      </c>
      <c r="K104" s="382">
        <v>125</v>
      </c>
      <c r="L104" s="382" t="e">
        <f>[6]!Tabla1[[#This Row],[Cantidad de Insumos]]*[6]!Tabla1[[#This Row],[Precio Unitario]]</f>
        <v>#REF!</v>
      </c>
      <c r="M104" s="383">
        <v>234101</v>
      </c>
      <c r="N104" s="384" t="s">
        <v>33</v>
      </c>
    </row>
    <row r="105" spans="2:14" ht="15.75">
      <c r="B105" s="14" t="e">
        <f>IF(Tabla1[[#This Row],[Código_Actividad]]="","",CONCATENATE(Tabla1[[#This Row],[POA]],".",Tabla1[[#This Row],[SRS]],".",Tabla1[[#This Row],[AREA]],".",Tabla1[[#This Row],[TIPO]]))</f>
        <v>#REF!</v>
      </c>
      <c r="C105" s="14" t="e">
        <f>IF(Tabla1[[#This Row],[Código_Actividad]]="","",'[5]Formulario PPGR1'!#REF!)</f>
        <v>#REF!</v>
      </c>
      <c r="D105" s="14" t="e">
        <f>IF(Tabla1[[#This Row],[Código_Actividad]]="","",'[5]Formulario PPGR1'!#REF!)</f>
        <v>#REF!</v>
      </c>
      <c r="E105" s="14" t="e">
        <f>IF(Tabla1[[#This Row],[Código_Actividad]]="","",'[5]Formulario PPGR1'!#REF!)</f>
        <v>#REF!</v>
      </c>
      <c r="F105" s="14" t="e">
        <f>IF(Tabla1[[#This Row],[Código_Actividad]]="","",'[5]Formulario PPGR1'!#REF!)</f>
        <v>#REF!</v>
      </c>
      <c r="G105" s="381" t="s">
        <v>1342</v>
      </c>
      <c r="H105" s="381" t="s">
        <v>1343</v>
      </c>
      <c r="I105" s="381" t="s">
        <v>1150</v>
      </c>
      <c r="J105" s="381">
        <v>200</v>
      </c>
      <c r="K105" s="382">
        <v>940</v>
      </c>
      <c r="L105" s="382" t="e">
        <f>[6]!Tabla1[[#This Row],[Cantidad de Insumos]]*[6]!Tabla1[[#This Row],[Precio Unitario]]</f>
        <v>#REF!</v>
      </c>
      <c r="M105" s="383">
        <v>234101</v>
      </c>
      <c r="N105" s="384" t="s">
        <v>33</v>
      </c>
    </row>
    <row r="106" spans="2:14" ht="15.75">
      <c r="B106" s="14" t="e">
        <f>IF(Tabla1[[#This Row],[Código_Actividad]]="","",CONCATENATE(Tabla1[[#This Row],[POA]],".",Tabla1[[#This Row],[SRS]],".",Tabla1[[#This Row],[AREA]],".",Tabla1[[#This Row],[TIPO]]))</f>
        <v>#REF!</v>
      </c>
      <c r="C106" s="14" t="e">
        <f>IF(Tabla1[[#This Row],[Código_Actividad]]="","",'[5]Formulario PPGR1'!#REF!)</f>
        <v>#REF!</v>
      </c>
      <c r="D106" s="14" t="e">
        <f>IF(Tabla1[[#This Row],[Código_Actividad]]="","",'[5]Formulario PPGR1'!#REF!)</f>
        <v>#REF!</v>
      </c>
      <c r="E106" s="14" t="e">
        <f>IF(Tabla1[[#This Row],[Código_Actividad]]="","",'[5]Formulario PPGR1'!#REF!)</f>
        <v>#REF!</v>
      </c>
      <c r="F106" s="14" t="e">
        <f>IF(Tabla1[[#This Row],[Código_Actividad]]="","",'[5]Formulario PPGR1'!#REF!)</f>
        <v>#REF!</v>
      </c>
      <c r="G106" s="381" t="s">
        <v>1344</v>
      </c>
      <c r="H106" s="381" t="s">
        <v>1345</v>
      </c>
      <c r="I106" s="381" t="s">
        <v>1150</v>
      </c>
      <c r="J106" s="381">
        <v>600</v>
      </c>
      <c r="K106" s="382">
        <v>950</v>
      </c>
      <c r="L106" s="382" t="e">
        <f>[6]!Tabla1[[#This Row],[Cantidad de Insumos]]*[6]!Tabla1[[#This Row],[Precio Unitario]]</f>
        <v>#REF!</v>
      </c>
      <c r="M106" s="383">
        <v>234101</v>
      </c>
      <c r="N106" s="384" t="s">
        <v>33</v>
      </c>
    </row>
    <row r="107" spans="2:14" ht="15.75">
      <c r="B107" s="14" t="e">
        <f>IF(Tabla1[[#This Row],[Código_Actividad]]="","",CONCATENATE(Tabla1[[#This Row],[POA]],".",Tabla1[[#This Row],[SRS]],".",Tabla1[[#This Row],[AREA]],".",Tabla1[[#This Row],[TIPO]]))</f>
        <v>#REF!</v>
      </c>
      <c r="C107" s="14" t="e">
        <f>IF(Tabla1[[#This Row],[Código_Actividad]]="","",'[5]Formulario PPGR1'!#REF!)</f>
        <v>#REF!</v>
      </c>
      <c r="D107" s="14" t="e">
        <f>IF(Tabla1[[#This Row],[Código_Actividad]]="","",'[5]Formulario PPGR1'!#REF!)</f>
        <v>#REF!</v>
      </c>
      <c r="E107" s="14" t="e">
        <f>IF(Tabla1[[#This Row],[Código_Actividad]]="","",'[5]Formulario PPGR1'!#REF!)</f>
        <v>#REF!</v>
      </c>
      <c r="F107" s="14" t="e">
        <f>IF(Tabla1[[#This Row],[Código_Actividad]]="","",'[5]Formulario PPGR1'!#REF!)</f>
        <v>#REF!</v>
      </c>
      <c r="G107" s="381" t="s">
        <v>1346</v>
      </c>
      <c r="H107" s="381" t="s">
        <v>1347</v>
      </c>
      <c r="I107" s="381" t="s">
        <v>1150</v>
      </c>
      <c r="J107" s="381">
        <v>600</v>
      </c>
      <c r="K107" s="382">
        <v>83.6</v>
      </c>
      <c r="L107" s="382" t="e">
        <f>[6]!Tabla1[[#This Row],[Cantidad de Insumos]]*[6]!Tabla1[[#This Row],[Precio Unitario]]</f>
        <v>#REF!</v>
      </c>
      <c r="M107" s="383">
        <v>234101</v>
      </c>
      <c r="N107" s="384" t="s">
        <v>33</v>
      </c>
    </row>
    <row r="108" spans="2:14" ht="15.75">
      <c r="B108" s="14" t="e">
        <f>IF(Tabla1[[#This Row],[Código_Actividad]]="","",CONCATENATE(Tabla1[[#This Row],[POA]],".",Tabla1[[#This Row],[SRS]],".",Tabla1[[#This Row],[AREA]],".",Tabla1[[#This Row],[TIPO]]))</f>
        <v>#REF!</v>
      </c>
      <c r="C108" s="14" t="e">
        <f>IF(Tabla1[[#This Row],[Código_Actividad]]="","",'[5]Formulario PPGR1'!#REF!)</f>
        <v>#REF!</v>
      </c>
      <c r="D108" s="14" t="e">
        <f>IF(Tabla1[[#This Row],[Código_Actividad]]="","",'[5]Formulario PPGR1'!#REF!)</f>
        <v>#REF!</v>
      </c>
      <c r="E108" s="14" t="e">
        <f>IF(Tabla1[[#This Row],[Código_Actividad]]="","",'[5]Formulario PPGR1'!#REF!)</f>
        <v>#REF!</v>
      </c>
      <c r="F108" s="14" t="e">
        <f>IF(Tabla1[[#This Row],[Código_Actividad]]="","",'[5]Formulario PPGR1'!#REF!)</f>
        <v>#REF!</v>
      </c>
      <c r="G108" s="381" t="s">
        <v>1348</v>
      </c>
      <c r="H108" s="381" t="s">
        <v>1349</v>
      </c>
      <c r="I108" s="381" t="s">
        <v>1150</v>
      </c>
      <c r="J108" s="381">
        <v>400</v>
      </c>
      <c r="K108" s="382">
        <v>75</v>
      </c>
      <c r="L108" s="382" t="e">
        <f>[6]!Tabla1[[#This Row],[Cantidad de Insumos]]*[6]!Tabla1[[#This Row],[Precio Unitario]]</f>
        <v>#REF!</v>
      </c>
      <c r="M108" s="383">
        <v>234101</v>
      </c>
      <c r="N108" s="384" t="s">
        <v>33</v>
      </c>
    </row>
    <row r="109" spans="2:14" ht="15.75">
      <c r="B109" s="14" t="e">
        <f>IF(Tabla1[[#This Row],[Código_Actividad]]="","",CONCATENATE(Tabla1[[#This Row],[POA]],".",Tabla1[[#This Row],[SRS]],".",Tabla1[[#This Row],[AREA]],".",Tabla1[[#This Row],[TIPO]]))</f>
        <v>#REF!</v>
      </c>
      <c r="C109" s="14" t="e">
        <f>IF(Tabla1[[#This Row],[Código_Actividad]]="","",'[5]Formulario PPGR1'!#REF!)</f>
        <v>#REF!</v>
      </c>
      <c r="D109" s="14" t="e">
        <f>IF(Tabla1[[#This Row],[Código_Actividad]]="","",'[5]Formulario PPGR1'!#REF!)</f>
        <v>#REF!</v>
      </c>
      <c r="E109" s="14" t="e">
        <f>IF(Tabla1[[#This Row],[Código_Actividad]]="","",'[5]Formulario PPGR1'!#REF!)</f>
        <v>#REF!</v>
      </c>
      <c r="F109" s="14" t="e">
        <f>IF(Tabla1[[#This Row],[Código_Actividad]]="","",'[5]Formulario PPGR1'!#REF!)</f>
        <v>#REF!</v>
      </c>
      <c r="G109" s="381" t="s">
        <v>1350</v>
      </c>
      <c r="H109" s="381" t="s">
        <v>1351</v>
      </c>
      <c r="I109" s="381" t="s">
        <v>1150</v>
      </c>
      <c r="J109" s="381">
        <v>1200</v>
      </c>
      <c r="K109" s="382">
        <v>24.44</v>
      </c>
      <c r="L109" s="382" t="e">
        <f>[6]!Tabla1[[#This Row],[Cantidad de Insumos]]*[6]!Tabla1[[#This Row],[Precio Unitario]]</f>
        <v>#REF!</v>
      </c>
      <c r="M109" s="383">
        <v>239301</v>
      </c>
      <c r="N109" s="384" t="s">
        <v>33</v>
      </c>
    </row>
    <row r="110" spans="2:14" ht="15.75">
      <c r="B110" s="14" t="e">
        <f>IF(Tabla1[[#This Row],[Código_Actividad]]="","",CONCATENATE(Tabla1[[#This Row],[POA]],".",Tabla1[[#This Row],[SRS]],".",Tabla1[[#This Row],[AREA]],".",Tabla1[[#This Row],[TIPO]]))</f>
        <v>#REF!</v>
      </c>
      <c r="C110" s="14" t="e">
        <f>IF(Tabla1[[#This Row],[Código_Actividad]]="","",'[5]Formulario PPGR1'!#REF!)</f>
        <v>#REF!</v>
      </c>
      <c r="D110" s="14" t="e">
        <f>IF(Tabla1[[#This Row],[Código_Actividad]]="","",'[5]Formulario PPGR1'!#REF!)</f>
        <v>#REF!</v>
      </c>
      <c r="E110" s="14" t="e">
        <f>IF(Tabla1[[#This Row],[Código_Actividad]]="","",'[5]Formulario PPGR1'!#REF!)</f>
        <v>#REF!</v>
      </c>
      <c r="F110" s="14" t="e">
        <f>IF(Tabla1[[#This Row],[Código_Actividad]]="","",'[5]Formulario PPGR1'!#REF!)</f>
        <v>#REF!</v>
      </c>
      <c r="G110" s="381" t="s">
        <v>1352</v>
      </c>
      <c r="H110" s="381" t="s">
        <v>1353</v>
      </c>
      <c r="I110" s="381" t="s">
        <v>1150</v>
      </c>
      <c r="J110" s="381">
        <v>400</v>
      </c>
      <c r="K110" s="382">
        <v>40</v>
      </c>
      <c r="L110" s="382" t="e">
        <f>[6]!Tabla1[[#This Row],[Cantidad de Insumos]]*[6]!Tabla1[[#This Row],[Precio Unitario]]</f>
        <v>#REF!</v>
      </c>
      <c r="M110" s="383">
        <v>234101</v>
      </c>
      <c r="N110" s="384" t="s">
        <v>33</v>
      </c>
    </row>
    <row r="111" spans="2:14" ht="15.75">
      <c r="B111" s="14" t="e">
        <f>IF(Tabla1[[#This Row],[Código_Actividad]]="","",CONCATENATE(Tabla1[[#This Row],[POA]],".",Tabla1[[#This Row],[SRS]],".",Tabla1[[#This Row],[AREA]],".",Tabla1[[#This Row],[TIPO]]))</f>
        <v>#REF!</v>
      </c>
      <c r="C111" s="14" t="e">
        <f>IF(Tabla1[[#This Row],[Código_Actividad]]="","",'[5]Formulario PPGR1'!#REF!)</f>
        <v>#REF!</v>
      </c>
      <c r="D111" s="14" t="e">
        <f>IF(Tabla1[[#This Row],[Código_Actividad]]="","",'[5]Formulario PPGR1'!#REF!)</f>
        <v>#REF!</v>
      </c>
      <c r="E111" s="14" t="e">
        <f>IF(Tabla1[[#This Row],[Código_Actividad]]="","",'[5]Formulario PPGR1'!#REF!)</f>
        <v>#REF!</v>
      </c>
      <c r="F111" s="14" t="e">
        <f>IF(Tabla1[[#This Row],[Código_Actividad]]="","",'[5]Formulario PPGR1'!#REF!)</f>
        <v>#REF!</v>
      </c>
      <c r="G111" s="381" t="s">
        <v>1354</v>
      </c>
      <c r="H111" s="381" t="s">
        <v>1355</v>
      </c>
      <c r="I111" s="381" t="s">
        <v>1150</v>
      </c>
      <c r="J111" s="381">
        <v>1200</v>
      </c>
      <c r="K111" s="382">
        <v>569</v>
      </c>
      <c r="L111" s="382" t="e">
        <f>[6]!Tabla1[[#This Row],[Cantidad de Insumos]]*[6]!Tabla1[[#This Row],[Precio Unitario]]</f>
        <v>#REF!</v>
      </c>
      <c r="M111" s="383">
        <v>234101</v>
      </c>
      <c r="N111" s="384" t="s">
        <v>33</v>
      </c>
    </row>
    <row r="112" spans="2:14" ht="15.75">
      <c r="B112" s="14" t="e">
        <f>IF(Tabla1[[#This Row],[Código_Actividad]]="","",CONCATENATE(Tabla1[[#This Row],[POA]],".",Tabla1[[#This Row],[SRS]],".",Tabla1[[#This Row],[AREA]],".",Tabla1[[#This Row],[TIPO]]))</f>
        <v>#REF!</v>
      </c>
      <c r="C112" s="14" t="e">
        <f>IF(Tabla1[[#This Row],[Código_Actividad]]="","",'[5]Formulario PPGR1'!#REF!)</f>
        <v>#REF!</v>
      </c>
      <c r="D112" s="14" t="e">
        <f>IF(Tabla1[[#This Row],[Código_Actividad]]="","",'[5]Formulario PPGR1'!#REF!)</f>
        <v>#REF!</v>
      </c>
      <c r="E112" s="14" t="e">
        <f>IF(Tabla1[[#This Row],[Código_Actividad]]="","",'[5]Formulario PPGR1'!#REF!)</f>
        <v>#REF!</v>
      </c>
      <c r="F112" s="14" t="e">
        <f>IF(Tabla1[[#This Row],[Código_Actividad]]="","",'[5]Formulario PPGR1'!#REF!)</f>
        <v>#REF!</v>
      </c>
      <c r="G112" s="381" t="s">
        <v>1356</v>
      </c>
      <c r="H112" s="381" t="s">
        <v>1357</v>
      </c>
      <c r="I112" s="381" t="s">
        <v>1150</v>
      </c>
      <c r="J112" s="381">
        <v>60</v>
      </c>
      <c r="K112" s="382">
        <v>1900</v>
      </c>
      <c r="L112" s="382" t="e">
        <f>[6]!Tabla1[[#This Row],[Cantidad de Insumos]]*[6]!Tabla1[[#This Row],[Precio Unitario]]</f>
        <v>#REF!</v>
      </c>
      <c r="M112" s="383">
        <v>234101</v>
      </c>
      <c r="N112" s="384" t="s">
        <v>33</v>
      </c>
    </row>
    <row r="113" spans="2:14" ht="15.75">
      <c r="B113" s="14" t="e">
        <f>IF(Tabla1[[#This Row],[Código_Actividad]]="","",CONCATENATE(Tabla1[[#This Row],[POA]],".",Tabla1[[#This Row],[SRS]],".",Tabla1[[#This Row],[AREA]],".",Tabla1[[#This Row],[TIPO]]))</f>
        <v>#REF!</v>
      </c>
      <c r="C113" s="14" t="e">
        <f>IF(Tabla1[[#This Row],[Código_Actividad]]="","",'[5]Formulario PPGR1'!#REF!)</f>
        <v>#REF!</v>
      </c>
      <c r="D113" s="14" t="e">
        <f>IF(Tabla1[[#This Row],[Código_Actividad]]="","",'[5]Formulario PPGR1'!#REF!)</f>
        <v>#REF!</v>
      </c>
      <c r="E113" s="14" t="e">
        <f>IF(Tabla1[[#This Row],[Código_Actividad]]="","",'[5]Formulario PPGR1'!#REF!)</f>
        <v>#REF!</v>
      </c>
      <c r="F113" s="14" t="e">
        <f>IF(Tabla1[[#This Row],[Código_Actividad]]="","",'[5]Formulario PPGR1'!#REF!)</f>
        <v>#REF!</v>
      </c>
      <c r="G113" s="381" t="s">
        <v>1358</v>
      </c>
      <c r="H113" s="381" t="s">
        <v>1359</v>
      </c>
      <c r="I113" s="381" t="s">
        <v>1150</v>
      </c>
      <c r="J113" s="381">
        <v>1200</v>
      </c>
      <c r="K113" s="382">
        <v>185.35</v>
      </c>
      <c r="L113" s="382" t="e">
        <f>[6]!Tabla1[[#This Row],[Cantidad de Insumos]]*[6]!Tabla1[[#This Row],[Precio Unitario]]</f>
        <v>#REF!</v>
      </c>
      <c r="M113" s="383">
        <v>234101</v>
      </c>
      <c r="N113" s="384" t="s">
        <v>33</v>
      </c>
    </row>
    <row r="114" spans="2:14" ht="15.75">
      <c r="B114" s="14" t="e">
        <f>IF(Tabla1[[#This Row],[Código_Actividad]]="","",CONCATENATE(Tabla1[[#This Row],[POA]],".",Tabla1[[#This Row],[SRS]],".",Tabla1[[#This Row],[AREA]],".",Tabla1[[#This Row],[TIPO]]))</f>
        <v>#REF!</v>
      </c>
      <c r="C114" s="14" t="e">
        <f>IF(Tabla1[[#This Row],[Código_Actividad]]="","",'[5]Formulario PPGR1'!#REF!)</f>
        <v>#REF!</v>
      </c>
      <c r="D114" s="14" t="e">
        <f>IF(Tabla1[[#This Row],[Código_Actividad]]="","",'[5]Formulario PPGR1'!#REF!)</f>
        <v>#REF!</v>
      </c>
      <c r="E114" s="14" t="e">
        <f>IF(Tabla1[[#This Row],[Código_Actividad]]="","",'[5]Formulario PPGR1'!#REF!)</f>
        <v>#REF!</v>
      </c>
      <c r="F114" s="14" t="e">
        <f>IF(Tabla1[[#This Row],[Código_Actividad]]="","",'[5]Formulario PPGR1'!#REF!)</f>
        <v>#REF!</v>
      </c>
      <c r="G114" s="381" t="s">
        <v>1360</v>
      </c>
      <c r="H114" s="381" t="s">
        <v>1361</v>
      </c>
      <c r="I114" s="381" t="s">
        <v>1150</v>
      </c>
      <c r="J114" s="381">
        <v>1440</v>
      </c>
      <c r="K114" s="382">
        <v>37</v>
      </c>
      <c r="L114" s="382" t="e">
        <f>[6]!Tabla1[[#This Row],[Cantidad de Insumos]]*[6]!Tabla1[[#This Row],[Precio Unitario]]</f>
        <v>#REF!</v>
      </c>
      <c r="M114" s="383">
        <v>234101</v>
      </c>
      <c r="N114" s="384" t="s">
        <v>33</v>
      </c>
    </row>
    <row r="115" spans="2:14" ht="15.75">
      <c r="B115" s="14" t="e">
        <f>IF(Tabla1[[#This Row],[Código_Actividad]]="","",CONCATENATE(Tabla1[[#This Row],[POA]],".",Tabla1[[#This Row],[SRS]],".",Tabla1[[#This Row],[AREA]],".",Tabla1[[#This Row],[TIPO]]))</f>
        <v>#REF!</v>
      </c>
      <c r="C115" s="14" t="e">
        <f>IF(Tabla1[[#This Row],[Código_Actividad]]="","",'[5]Formulario PPGR1'!#REF!)</f>
        <v>#REF!</v>
      </c>
      <c r="D115" s="14" t="e">
        <f>IF(Tabla1[[#This Row],[Código_Actividad]]="","",'[5]Formulario PPGR1'!#REF!)</f>
        <v>#REF!</v>
      </c>
      <c r="E115" s="14" t="e">
        <f>IF(Tabla1[[#This Row],[Código_Actividad]]="","",'[5]Formulario PPGR1'!#REF!)</f>
        <v>#REF!</v>
      </c>
      <c r="F115" s="14" t="e">
        <f>IF(Tabla1[[#This Row],[Código_Actividad]]="","",'[5]Formulario PPGR1'!#REF!)</f>
        <v>#REF!</v>
      </c>
      <c r="G115" s="381" t="s">
        <v>1362</v>
      </c>
      <c r="H115" s="381" t="s">
        <v>1363</v>
      </c>
      <c r="I115" s="381" t="s">
        <v>1150</v>
      </c>
      <c r="J115" s="381">
        <v>1200</v>
      </c>
      <c r="K115" s="382">
        <v>51.7</v>
      </c>
      <c r="L115" s="382" t="e">
        <f>[6]!Tabla1[[#This Row],[Cantidad de Insumos]]*[6]!Tabla1[[#This Row],[Precio Unitario]]</f>
        <v>#REF!</v>
      </c>
      <c r="M115" s="383">
        <v>234101</v>
      </c>
      <c r="N115" s="384" t="s">
        <v>33</v>
      </c>
    </row>
    <row r="116" spans="2:14" ht="15.75">
      <c r="B116" s="14" t="e">
        <f>IF(Tabla1[[#This Row],[Código_Actividad]]="","",CONCATENATE(Tabla1[[#This Row],[POA]],".",Tabla1[[#This Row],[SRS]],".",Tabla1[[#This Row],[AREA]],".",Tabla1[[#This Row],[TIPO]]))</f>
        <v>#REF!</v>
      </c>
      <c r="C116" s="14" t="e">
        <f>IF(Tabla1[[#This Row],[Código_Actividad]]="","",'[5]Formulario PPGR1'!#REF!)</f>
        <v>#REF!</v>
      </c>
      <c r="D116" s="14" t="e">
        <f>IF(Tabla1[[#This Row],[Código_Actividad]]="","",'[5]Formulario PPGR1'!#REF!)</f>
        <v>#REF!</v>
      </c>
      <c r="E116" s="14" t="e">
        <f>IF(Tabla1[[#This Row],[Código_Actividad]]="","",'[5]Formulario PPGR1'!#REF!)</f>
        <v>#REF!</v>
      </c>
      <c r="F116" s="14" t="e">
        <f>IF(Tabla1[[#This Row],[Código_Actividad]]="","",'[5]Formulario PPGR1'!#REF!)</f>
        <v>#REF!</v>
      </c>
      <c r="G116" s="381" t="s">
        <v>1364</v>
      </c>
      <c r="H116" s="381" t="s">
        <v>1365</v>
      </c>
      <c r="I116" s="381" t="s">
        <v>1150</v>
      </c>
      <c r="J116" s="381">
        <v>600</v>
      </c>
      <c r="K116" s="382">
        <v>102</v>
      </c>
      <c r="L116" s="382" t="e">
        <f>[6]!Tabla1[[#This Row],[Cantidad de Insumos]]*[6]!Tabla1[[#This Row],[Precio Unitario]]</f>
        <v>#REF!</v>
      </c>
      <c r="M116" s="383">
        <v>234101</v>
      </c>
      <c r="N116" s="384" t="s">
        <v>33</v>
      </c>
    </row>
    <row r="117" spans="2:14" ht="15.75">
      <c r="B117" s="14" t="e">
        <f>IF(Tabla1[[#This Row],[Código_Actividad]]="","",CONCATENATE(Tabla1[[#This Row],[POA]],".",Tabla1[[#This Row],[SRS]],".",Tabla1[[#This Row],[AREA]],".",Tabla1[[#This Row],[TIPO]]))</f>
        <v>#REF!</v>
      </c>
      <c r="C117" s="14" t="e">
        <f>IF(Tabla1[[#This Row],[Código_Actividad]]="","",'[5]Formulario PPGR1'!#REF!)</f>
        <v>#REF!</v>
      </c>
      <c r="D117" s="14" t="e">
        <f>IF(Tabla1[[#This Row],[Código_Actividad]]="","",'[5]Formulario PPGR1'!#REF!)</f>
        <v>#REF!</v>
      </c>
      <c r="E117" s="14" t="e">
        <f>IF(Tabla1[[#This Row],[Código_Actividad]]="","",'[5]Formulario PPGR1'!#REF!)</f>
        <v>#REF!</v>
      </c>
      <c r="F117" s="14" t="e">
        <f>IF(Tabla1[[#This Row],[Código_Actividad]]="","",'[5]Formulario PPGR1'!#REF!)</f>
        <v>#REF!</v>
      </c>
      <c r="G117" s="381" t="s">
        <v>1366</v>
      </c>
      <c r="H117" s="381" t="s">
        <v>1367</v>
      </c>
      <c r="I117" s="381" t="s">
        <v>1150</v>
      </c>
      <c r="J117" s="381">
        <v>600</v>
      </c>
      <c r="K117" s="382">
        <v>63.8</v>
      </c>
      <c r="L117" s="382" t="e">
        <f>[6]!Tabla1[[#This Row],[Cantidad de Insumos]]*[6]!Tabla1[[#This Row],[Precio Unitario]]</f>
        <v>#REF!</v>
      </c>
      <c r="M117" s="383">
        <v>234101</v>
      </c>
      <c r="N117" s="384" t="s">
        <v>33</v>
      </c>
    </row>
    <row r="118" spans="2:14" ht="15.75">
      <c r="B118" s="14" t="e">
        <f>IF(Tabla1[[#This Row],[Código_Actividad]]="","",CONCATENATE(Tabla1[[#This Row],[POA]],".",Tabla1[[#This Row],[SRS]],".",Tabla1[[#This Row],[AREA]],".",Tabla1[[#This Row],[TIPO]]))</f>
        <v>#REF!</v>
      </c>
      <c r="C118" s="14" t="e">
        <f>IF(Tabla1[[#This Row],[Código_Actividad]]="","",'[5]Formulario PPGR1'!#REF!)</f>
        <v>#REF!</v>
      </c>
      <c r="D118" s="14" t="e">
        <f>IF(Tabla1[[#This Row],[Código_Actividad]]="","",'[5]Formulario PPGR1'!#REF!)</f>
        <v>#REF!</v>
      </c>
      <c r="E118" s="14" t="e">
        <f>IF(Tabla1[[#This Row],[Código_Actividad]]="","",'[5]Formulario PPGR1'!#REF!)</f>
        <v>#REF!</v>
      </c>
      <c r="F118" s="14" t="e">
        <f>IF(Tabla1[[#This Row],[Código_Actividad]]="","",'[5]Formulario PPGR1'!#REF!)</f>
        <v>#REF!</v>
      </c>
      <c r="G118" s="381" t="s">
        <v>1368</v>
      </c>
      <c r="H118" s="381" t="s">
        <v>1369</v>
      </c>
      <c r="I118" s="381" t="s">
        <v>1150</v>
      </c>
      <c r="J118" s="381">
        <v>3600</v>
      </c>
      <c r="K118" s="382">
        <v>25.54</v>
      </c>
      <c r="L118" s="382" t="e">
        <f>[6]!Tabla1[[#This Row],[Cantidad de Insumos]]*[6]!Tabla1[[#This Row],[Precio Unitario]]</f>
        <v>#REF!</v>
      </c>
      <c r="M118" s="383">
        <v>234101</v>
      </c>
      <c r="N118" s="384" t="s">
        <v>33</v>
      </c>
    </row>
    <row r="119" spans="2:14" ht="15.75">
      <c r="B119" s="14" t="e">
        <f>IF(Tabla1[[#This Row],[Código_Actividad]]="","",CONCATENATE(Tabla1[[#This Row],[POA]],".",Tabla1[[#This Row],[SRS]],".",Tabla1[[#This Row],[AREA]],".",Tabla1[[#This Row],[TIPO]]))</f>
        <v>#REF!</v>
      </c>
      <c r="C119" s="14" t="e">
        <f>IF(Tabla1[[#This Row],[Código_Actividad]]="","",'[5]Formulario PPGR1'!#REF!)</f>
        <v>#REF!</v>
      </c>
      <c r="D119" s="14" t="e">
        <f>IF(Tabla1[[#This Row],[Código_Actividad]]="","",'[5]Formulario PPGR1'!#REF!)</f>
        <v>#REF!</v>
      </c>
      <c r="E119" s="14" t="e">
        <f>IF(Tabla1[[#This Row],[Código_Actividad]]="","",'[5]Formulario PPGR1'!#REF!)</f>
        <v>#REF!</v>
      </c>
      <c r="F119" s="14" t="e">
        <f>IF(Tabla1[[#This Row],[Código_Actividad]]="","",'[5]Formulario PPGR1'!#REF!)</f>
        <v>#REF!</v>
      </c>
      <c r="G119" s="381" t="s">
        <v>1370</v>
      </c>
      <c r="H119" s="381" t="s">
        <v>1371</v>
      </c>
      <c r="I119" s="381" t="s">
        <v>1150</v>
      </c>
      <c r="J119" s="381">
        <v>200</v>
      </c>
      <c r="K119" s="382">
        <v>690</v>
      </c>
      <c r="L119" s="382" t="e">
        <f>[6]!Tabla1[[#This Row],[Cantidad de Insumos]]*[6]!Tabla1[[#This Row],[Precio Unitario]]</f>
        <v>#REF!</v>
      </c>
      <c r="M119" s="383">
        <v>234101</v>
      </c>
      <c r="N119" s="384" t="s">
        <v>33</v>
      </c>
    </row>
    <row r="120" spans="2:14" ht="15.75">
      <c r="B120" s="14" t="e">
        <f>IF(Tabla1[[#This Row],[Código_Actividad]]="","",CONCATENATE(Tabla1[[#This Row],[POA]],".",Tabla1[[#This Row],[SRS]],".",Tabla1[[#This Row],[AREA]],".",Tabla1[[#This Row],[TIPO]]))</f>
        <v>#REF!</v>
      </c>
      <c r="C120" s="14" t="e">
        <f>IF(Tabla1[[#This Row],[Código_Actividad]]="","",'[5]Formulario PPGR1'!#REF!)</f>
        <v>#REF!</v>
      </c>
      <c r="D120" s="14" t="e">
        <f>IF(Tabla1[[#This Row],[Código_Actividad]]="","",'[5]Formulario PPGR1'!#REF!)</f>
        <v>#REF!</v>
      </c>
      <c r="E120" s="14" t="e">
        <f>IF(Tabla1[[#This Row],[Código_Actividad]]="","",'[5]Formulario PPGR1'!#REF!)</f>
        <v>#REF!</v>
      </c>
      <c r="F120" s="14" t="e">
        <f>IF(Tabla1[[#This Row],[Código_Actividad]]="","",'[5]Formulario PPGR1'!#REF!)</f>
        <v>#REF!</v>
      </c>
      <c r="G120" s="381" t="s">
        <v>1372</v>
      </c>
      <c r="H120" s="381" t="s">
        <v>1373</v>
      </c>
      <c r="I120" s="381" t="s">
        <v>1150</v>
      </c>
      <c r="J120" s="381">
        <v>1200</v>
      </c>
      <c r="K120" s="382">
        <v>80.2</v>
      </c>
      <c r="L120" s="382" t="e">
        <f>[6]!Tabla1[[#This Row],[Cantidad de Insumos]]*[6]!Tabla1[[#This Row],[Precio Unitario]]</f>
        <v>#REF!</v>
      </c>
      <c r="M120" s="383">
        <v>239301</v>
      </c>
      <c r="N120" s="384" t="s">
        <v>33</v>
      </c>
    </row>
    <row r="121" spans="2:14" ht="15.75">
      <c r="B121" s="14" t="e">
        <f>IF(Tabla1[[#This Row],[Código_Actividad]]="","",CONCATENATE(Tabla1[[#This Row],[POA]],".",Tabla1[[#This Row],[SRS]],".",Tabla1[[#This Row],[AREA]],".",Tabla1[[#This Row],[TIPO]]))</f>
        <v>#REF!</v>
      </c>
      <c r="C121" s="14" t="e">
        <f>IF(Tabla1[[#This Row],[Código_Actividad]]="","",'[5]Formulario PPGR1'!#REF!)</f>
        <v>#REF!</v>
      </c>
      <c r="D121" s="14" t="e">
        <f>IF(Tabla1[[#This Row],[Código_Actividad]]="","",'[5]Formulario PPGR1'!#REF!)</f>
        <v>#REF!</v>
      </c>
      <c r="E121" s="14" t="e">
        <f>IF(Tabla1[[#This Row],[Código_Actividad]]="","",'[5]Formulario PPGR1'!#REF!)</f>
        <v>#REF!</v>
      </c>
      <c r="F121" s="14" t="e">
        <f>IF(Tabla1[[#This Row],[Código_Actividad]]="","",'[5]Formulario PPGR1'!#REF!)</f>
        <v>#REF!</v>
      </c>
      <c r="G121" s="381" t="s">
        <v>1374</v>
      </c>
      <c r="H121" s="381" t="s">
        <v>1375</v>
      </c>
      <c r="I121" s="381" t="s">
        <v>1150</v>
      </c>
      <c r="J121" s="381">
        <v>600</v>
      </c>
      <c r="K121" s="382">
        <v>400</v>
      </c>
      <c r="L121" s="382" t="e">
        <f>[6]!Tabla1[[#This Row],[Cantidad de Insumos]]*[6]!Tabla1[[#This Row],[Precio Unitario]]</f>
        <v>#REF!</v>
      </c>
      <c r="M121" s="383">
        <v>234101</v>
      </c>
      <c r="N121" s="384" t="s">
        <v>33</v>
      </c>
    </row>
    <row r="122" spans="2:14" ht="15.75">
      <c r="B122" s="14" t="e">
        <f>IF(Tabla1[[#This Row],[Código_Actividad]]="","",CONCATENATE(Tabla1[[#This Row],[POA]],".",Tabla1[[#This Row],[SRS]],".",Tabla1[[#This Row],[AREA]],".",Tabla1[[#This Row],[TIPO]]))</f>
        <v>#REF!</v>
      </c>
      <c r="C122" s="14" t="e">
        <f>IF(Tabla1[[#This Row],[Código_Actividad]]="","",'[5]Formulario PPGR1'!#REF!)</f>
        <v>#REF!</v>
      </c>
      <c r="D122" s="14" t="e">
        <f>IF(Tabla1[[#This Row],[Código_Actividad]]="","",'[5]Formulario PPGR1'!#REF!)</f>
        <v>#REF!</v>
      </c>
      <c r="E122" s="14" t="e">
        <f>IF(Tabla1[[#This Row],[Código_Actividad]]="","",'[5]Formulario PPGR1'!#REF!)</f>
        <v>#REF!</v>
      </c>
      <c r="F122" s="14" t="e">
        <f>IF(Tabla1[[#This Row],[Código_Actividad]]="","",'[5]Formulario PPGR1'!#REF!)</f>
        <v>#REF!</v>
      </c>
      <c r="G122" s="381" t="s">
        <v>1376</v>
      </c>
      <c r="H122" s="381" t="s">
        <v>1377</v>
      </c>
      <c r="I122" s="381" t="s">
        <v>1150</v>
      </c>
      <c r="J122" s="381">
        <v>600</v>
      </c>
      <c r="K122" s="382">
        <v>100</v>
      </c>
      <c r="L122" s="382" t="e">
        <f>[6]!Tabla1[[#This Row],[Cantidad de Insumos]]*[6]!Tabla1[[#This Row],[Precio Unitario]]</f>
        <v>#REF!</v>
      </c>
      <c r="M122" s="383">
        <v>234101</v>
      </c>
      <c r="N122" s="384" t="s">
        <v>33</v>
      </c>
    </row>
    <row r="123" spans="2:14" ht="15.75">
      <c r="B123" s="14" t="e">
        <f>IF(Tabla1[[#This Row],[Código_Actividad]]="","",CONCATENATE(Tabla1[[#This Row],[POA]],".",Tabla1[[#This Row],[SRS]],".",Tabla1[[#This Row],[AREA]],".",Tabla1[[#This Row],[TIPO]]))</f>
        <v>#REF!</v>
      </c>
      <c r="C123" s="14" t="e">
        <f>IF(Tabla1[[#This Row],[Código_Actividad]]="","",'[5]Formulario PPGR1'!#REF!)</f>
        <v>#REF!</v>
      </c>
      <c r="D123" s="14" t="e">
        <f>IF(Tabla1[[#This Row],[Código_Actividad]]="","",'[5]Formulario PPGR1'!#REF!)</f>
        <v>#REF!</v>
      </c>
      <c r="E123" s="14" t="e">
        <f>IF(Tabla1[[#This Row],[Código_Actividad]]="","",'[5]Formulario PPGR1'!#REF!)</f>
        <v>#REF!</v>
      </c>
      <c r="F123" s="14" t="e">
        <f>IF(Tabla1[[#This Row],[Código_Actividad]]="","",'[5]Formulario PPGR1'!#REF!)</f>
        <v>#REF!</v>
      </c>
      <c r="G123" s="381" t="s">
        <v>1378</v>
      </c>
      <c r="H123" s="381" t="s">
        <v>1379</v>
      </c>
      <c r="I123" s="381" t="s">
        <v>1150</v>
      </c>
      <c r="J123" s="381">
        <v>600</v>
      </c>
      <c r="K123" s="382">
        <v>91.59</v>
      </c>
      <c r="L123" s="382" t="e">
        <f>[6]!Tabla1[[#This Row],[Cantidad de Insumos]]*[6]!Tabla1[[#This Row],[Precio Unitario]]</f>
        <v>#REF!</v>
      </c>
      <c r="M123" s="383">
        <v>234101</v>
      </c>
      <c r="N123" s="384" t="s">
        <v>33</v>
      </c>
    </row>
    <row r="124" spans="2:14" ht="15.75">
      <c r="B124" s="14" t="e">
        <f>IF(Tabla1[[#This Row],[Código_Actividad]]="","",CONCATENATE(Tabla1[[#This Row],[POA]],".",Tabla1[[#This Row],[SRS]],".",Tabla1[[#This Row],[AREA]],".",Tabla1[[#This Row],[TIPO]]))</f>
        <v>#REF!</v>
      </c>
      <c r="C124" s="14" t="e">
        <f>IF(Tabla1[[#This Row],[Código_Actividad]]="","",'[5]Formulario PPGR1'!#REF!)</f>
        <v>#REF!</v>
      </c>
      <c r="D124" s="14" t="e">
        <f>IF(Tabla1[[#This Row],[Código_Actividad]]="","",'[5]Formulario PPGR1'!#REF!)</f>
        <v>#REF!</v>
      </c>
      <c r="E124" s="14" t="e">
        <f>IF(Tabla1[[#This Row],[Código_Actividad]]="","",'[5]Formulario PPGR1'!#REF!)</f>
        <v>#REF!</v>
      </c>
      <c r="F124" s="14" t="e">
        <f>IF(Tabla1[[#This Row],[Código_Actividad]]="","",'[5]Formulario PPGR1'!#REF!)</f>
        <v>#REF!</v>
      </c>
      <c r="G124" s="381" t="s">
        <v>1380</v>
      </c>
      <c r="H124" s="381" t="s">
        <v>1381</v>
      </c>
      <c r="I124" s="381" t="s">
        <v>1150</v>
      </c>
      <c r="J124" s="381">
        <v>600</v>
      </c>
      <c r="K124" s="382">
        <v>8.1</v>
      </c>
      <c r="L124" s="382" t="e">
        <f>[6]!Tabla1[[#This Row],[Cantidad de Insumos]]*[6]!Tabla1[[#This Row],[Precio Unitario]]</f>
        <v>#REF!</v>
      </c>
      <c r="M124" s="383">
        <v>234101</v>
      </c>
      <c r="N124" s="384" t="s">
        <v>33</v>
      </c>
    </row>
    <row r="125" spans="2:14" ht="15.75">
      <c r="B125" s="14" t="e">
        <f>IF(Tabla1[[#This Row],[Código_Actividad]]="","",CONCATENATE(Tabla1[[#This Row],[POA]],".",Tabla1[[#This Row],[SRS]],".",Tabla1[[#This Row],[AREA]],".",Tabla1[[#This Row],[TIPO]]))</f>
        <v>#REF!</v>
      </c>
      <c r="C125" s="14" t="e">
        <f>IF(Tabla1[[#This Row],[Código_Actividad]]="","",'[5]Formulario PPGR1'!#REF!)</f>
        <v>#REF!</v>
      </c>
      <c r="D125" s="14" t="e">
        <f>IF(Tabla1[[#This Row],[Código_Actividad]]="","",'[5]Formulario PPGR1'!#REF!)</f>
        <v>#REF!</v>
      </c>
      <c r="E125" s="14" t="e">
        <f>IF(Tabla1[[#This Row],[Código_Actividad]]="","",'[5]Formulario PPGR1'!#REF!)</f>
        <v>#REF!</v>
      </c>
      <c r="F125" s="14" t="e">
        <f>IF(Tabla1[[#This Row],[Código_Actividad]]="","",'[5]Formulario PPGR1'!#REF!)</f>
        <v>#REF!</v>
      </c>
      <c r="G125" s="381" t="s">
        <v>1382</v>
      </c>
      <c r="H125" s="381" t="s">
        <v>1383</v>
      </c>
      <c r="I125" s="381" t="s">
        <v>1150</v>
      </c>
      <c r="J125" s="381">
        <v>600</v>
      </c>
      <c r="K125" s="382">
        <v>0.31</v>
      </c>
      <c r="L125" s="382" t="e">
        <f>[6]!Tabla1[[#This Row],[Cantidad de Insumos]]*[6]!Tabla1[[#This Row],[Precio Unitario]]</f>
        <v>#REF!</v>
      </c>
      <c r="M125" s="383">
        <v>234101</v>
      </c>
      <c r="N125" s="384" t="s">
        <v>33</v>
      </c>
    </row>
    <row r="126" spans="2:14" ht="15.75">
      <c r="B126" s="14" t="e">
        <f>IF(Tabla1[[#This Row],[Código_Actividad]]="","",CONCATENATE(Tabla1[[#This Row],[POA]],".",Tabla1[[#This Row],[SRS]],".",Tabla1[[#This Row],[AREA]],".",Tabla1[[#This Row],[TIPO]]))</f>
        <v>#REF!</v>
      </c>
      <c r="C126" s="14" t="e">
        <f>IF(Tabla1[[#This Row],[Código_Actividad]]="","",'[5]Formulario PPGR1'!#REF!)</f>
        <v>#REF!</v>
      </c>
      <c r="D126" s="14" t="e">
        <f>IF(Tabla1[[#This Row],[Código_Actividad]]="","",'[5]Formulario PPGR1'!#REF!)</f>
        <v>#REF!</v>
      </c>
      <c r="E126" s="14" t="e">
        <f>IF(Tabla1[[#This Row],[Código_Actividad]]="","",'[5]Formulario PPGR1'!#REF!)</f>
        <v>#REF!</v>
      </c>
      <c r="F126" s="14" t="e">
        <f>IF(Tabla1[[#This Row],[Código_Actividad]]="","",'[5]Formulario PPGR1'!#REF!)</f>
        <v>#REF!</v>
      </c>
      <c r="G126" s="381" t="s">
        <v>1384</v>
      </c>
      <c r="H126" s="381" t="s">
        <v>1385</v>
      </c>
      <c r="I126" s="381" t="s">
        <v>1150</v>
      </c>
      <c r="J126" s="381">
        <v>300</v>
      </c>
      <c r="K126" s="382">
        <v>700</v>
      </c>
      <c r="L126" s="382" t="e">
        <f>[6]!Tabla1[[#This Row],[Cantidad de Insumos]]*[6]!Tabla1[[#This Row],[Precio Unitario]]</f>
        <v>#REF!</v>
      </c>
      <c r="M126" s="383">
        <v>234101</v>
      </c>
      <c r="N126" s="384" t="s">
        <v>33</v>
      </c>
    </row>
    <row r="127" spans="2:14" ht="15.75">
      <c r="B127" s="14" t="e">
        <f>IF(Tabla1[[#This Row],[Código_Actividad]]="","",CONCATENATE(Tabla1[[#This Row],[POA]],".",Tabla1[[#This Row],[SRS]],".",Tabla1[[#This Row],[AREA]],".",Tabla1[[#This Row],[TIPO]]))</f>
        <v>#REF!</v>
      </c>
      <c r="C127" s="14" t="e">
        <f>IF(Tabla1[[#This Row],[Código_Actividad]]="","",'[5]Formulario PPGR1'!#REF!)</f>
        <v>#REF!</v>
      </c>
      <c r="D127" s="14" t="e">
        <f>IF(Tabla1[[#This Row],[Código_Actividad]]="","",'[5]Formulario PPGR1'!#REF!)</f>
        <v>#REF!</v>
      </c>
      <c r="E127" s="14" t="e">
        <f>IF(Tabla1[[#This Row],[Código_Actividad]]="","",'[5]Formulario PPGR1'!#REF!)</f>
        <v>#REF!</v>
      </c>
      <c r="F127" s="14" t="e">
        <f>IF(Tabla1[[#This Row],[Código_Actividad]]="","",'[5]Formulario PPGR1'!#REF!)</f>
        <v>#REF!</v>
      </c>
      <c r="G127" s="381" t="s">
        <v>1386</v>
      </c>
      <c r="H127" s="381" t="s">
        <v>1385</v>
      </c>
      <c r="I127" s="381" t="s">
        <v>1150</v>
      </c>
      <c r="J127" s="381">
        <v>300</v>
      </c>
      <c r="K127" s="382">
        <v>80.400000000000006</v>
      </c>
      <c r="L127" s="382" t="e">
        <f>[6]!Tabla1[[#This Row],[Cantidad de Insumos]]*[6]!Tabla1[[#This Row],[Precio Unitario]]</f>
        <v>#REF!</v>
      </c>
      <c r="M127" s="383">
        <v>234101</v>
      </c>
      <c r="N127" s="384" t="s">
        <v>33</v>
      </c>
    </row>
    <row r="128" spans="2:14" ht="15.75">
      <c r="B128" s="14" t="e">
        <f>IF(Tabla1[[#This Row],[Código_Actividad]]="","",CONCATENATE(Tabla1[[#This Row],[POA]],".",Tabla1[[#This Row],[SRS]],".",Tabla1[[#This Row],[AREA]],".",Tabla1[[#This Row],[TIPO]]))</f>
        <v>#REF!</v>
      </c>
      <c r="C128" s="14" t="e">
        <f>IF(Tabla1[[#This Row],[Código_Actividad]]="","",'[5]Formulario PPGR1'!#REF!)</f>
        <v>#REF!</v>
      </c>
      <c r="D128" s="14" t="e">
        <f>IF(Tabla1[[#This Row],[Código_Actividad]]="","",'[5]Formulario PPGR1'!#REF!)</f>
        <v>#REF!</v>
      </c>
      <c r="E128" s="14" t="e">
        <f>IF(Tabla1[[#This Row],[Código_Actividad]]="","",'[5]Formulario PPGR1'!#REF!)</f>
        <v>#REF!</v>
      </c>
      <c r="F128" s="14" t="e">
        <f>IF(Tabla1[[#This Row],[Código_Actividad]]="","",'[5]Formulario PPGR1'!#REF!)</f>
        <v>#REF!</v>
      </c>
      <c r="G128" s="381" t="s">
        <v>1387</v>
      </c>
      <c r="H128" s="381" t="s">
        <v>1388</v>
      </c>
      <c r="I128" s="381" t="s">
        <v>1150</v>
      </c>
      <c r="J128" s="381">
        <v>400</v>
      </c>
      <c r="K128" s="382">
        <v>118</v>
      </c>
      <c r="L128" s="382" t="e">
        <f>[6]!Tabla1[[#This Row],[Cantidad de Insumos]]*[6]!Tabla1[[#This Row],[Precio Unitario]]</f>
        <v>#REF!</v>
      </c>
      <c r="M128" s="383">
        <v>234101</v>
      </c>
      <c r="N128" s="384" t="s">
        <v>33</v>
      </c>
    </row>
    <row r="129" spans="2:14" ht="15.75">
      <c r="B129" s="14" t="e">
        <f>IF(Tabla1[[#This Row],[Código_Actividad]]="","",CONCATENATE(Tabla1[[#This Row],[POA]],".",Tabla1[[#This Row],[SRS]],".",Tabla1[[#This Row],[AREA]],".",Tabla1[[#This Row],[TIPO]]))</f>
        <v>#REF!</v>
      </c>
      <c r="C129" s="14" t="e">
        <f>IF(Tabla1[[#This Row],[Código_Actividad]]="","",'[5]Formulario PPGR1'!#REF!)</f>
        <v>#REF!</v>
      </c>
      <c r="D129" s="14" t="e">
        <f>IF(Tabla1[[#This Row],[Código_Actividad]]="","",'[5]Formulario PPGR1'!#REF!)</f>
        <v>#REF!</v>
      </c>
      <c r="E129" s="14" t="e">
        <f>IF(Tabla1[[#This Row],[Código_Actividad]]="","",'[5]Formulario PPGR1'!#REF!)</f>
        <v>#REF!</v>
      </c>
      <c r="F129" s="14" t="e">
        <f>IF(Tabla1[[#This Row],[Código_Actividad]]="","",'[5]Formulario PPGR1'!#REF!)</f>
        <v>#REF!</v>
      </c>
      <c r="G129" s="381" t="s">
        <v>1389</v>
      </c>
      <c r="H129" s="381" t="s">
        <v>1390</v>
      </c>
      <c r="I129" s="381" t="s">
        <v>1150</v>
      </c>
      <c r="J129" s="381">
        <v>600</v>
      </c>
      <c r="K129" s="382">
        <v>460</v>
      </c>
      <c r="L129" s="382" t="e">
        <f>[6]!Tabla1[[#This Row],[Cantidad de Insumos]]*[6]!Tabla1[[#This Row],[Precio Unitario]]</f>
        <v>#REF!</v>
      </c>
      <c r="M129" s="383">
        <v>239301</v>
      </c>
      <c r="N129" s="384" t="s">
        <v>33</v>
      </c>
    </row>
    <row r="130" spans="2:14" ht="15.75">
      <c r="B130" s="14" t="e">
        <f>IF(Tabla1[[#This Row],[Código_Actividad]]="","",CONCATENATE(Tabla1[[#This Row],[POA]],".",Tabla1[[#This Row],[SRS]],".",Tabla1[[#This Row],[AREA]],".",Tabla1[[#This Row],[TIPO]]))</f>
        <v>#REF!</v>
      </c>
      <c r="C130" s="14" t="e">
        <f>IF(Tabla1[[#This Row],[Código_Actividad]]="","",'[5]Formulario PPGR1'!#REF!)</f>
        <v>#REF!</v>
      </c>
      <c r="D130" s="14" t="e">
        <f>IF(Tabla1[[#This Row],[Código_Actividad]]="","",'[5]Formulario PPGR1'!#REF!)</f>
        <v>#REF!</v>
      </c>
      <c r="E130" s="14" t="e">
        <f>IF(Tabla1[[#This Row],[Código_Actividad]]="","",'[5]Formulario PPGR1'!#REF!)</f>
        <v>#REF!</v>
      </c>
      <c r="F130" s="14" t="e">
        <f>IF(Tabla1[[#This Row],[Código_Actividad]]="","",'[5]Formulario PPGR1'!#REF!)</f>
        <v>#REF!</v>
      </c>
      <c r="G130" s="381" t="s">
        <v>1391</v>
      </c>
      <c r="H130" s="381" t="s">
        <v>1392</v>
      </c>
      <c r="I130" s="381" t="s">
        <v>1150</v>
      </c>
      <c r="J130" s="381">
        <v>400</v>
      </c>
      <c r="K130" s="382">
        <v>400</v>
      </c>
      <c r="L130" s="382" t="e">
        <f>[6]!Tabla1[[#This Row],[Cantidad de Insumos]]*[6]!Tabla1[[#This Row],[Precio Unitario]]</f>
        <v>#REF!</v>
      </c>
      <c r="M130" s="383">
        <v>237203</v>
      </c>
      <c r="N130" s="384" t="s">
        <v>33</v>
      </c>
    </row>
    <row r="131" spans="2:14" ht="15.75">
      <c r="B131" s="14" t="e">
        <f>IF(Tabla1[[#This Row],[Código_Actividad]]="","",CONCATENATE(Tabla1[[#This Row],[POA]],".",Tabla1[[#This Row],[SRS]],".",Tabla1[[#This Row],[AREA]],".",Tabla1[[#This Row],[TIPO]]))</f>
        <v>#REF!</v>
      </c>
      <c r="C131" s="14" t="e">
        <f>IF(Tabla1[[#This Row],[Código_Actividad]]="","",'[5]Formulario PPGR1'!#REF!)</f>
        <v>#REF!</v>
      </c>
      <c r="D131" s="14" t="e">
        <f>IF(Tabla1[[#This Row],[Código_Actividad]]="","",'[5]Formulario PPGR1'!#REF!)</f>
        <v>#REF!</v>
      </c>
      <c r="E131" s="14" t="e">
        <f>IF(Tabla1[[#This Row],[Código_Actividad]]="","",'[5]Formulario PPGR1'!#REF!)</f>
        <v>#REF!</v>
      </c>
      <c r="F131" s="14" t="e">
        <f>IF(Tabla1[[#This Row],[Código_Actividad]]="","",'[5]Formulario PPGR1'!#REF!)</f>
        <v>#REF!</v>
      </c>
      <c r="G131" s="381" t="s">
        <v>1393</v>
      </c>
      <c r="H131" s="381" t="s">
        <v>1394</v>
      </c>
      <c r="I131" s="381" t="s">
        <v>1150</v>
      </c>
      <c r="J131" s="381">
        <v>400</v>
      </c>
      <c r="K131" s="382">
        <v>39</v>
      </c>
      <c r="L131" s="382" t="e">
        <f>[6]!Tabla1[[#This Row],[Cantidad de Insumos]]*[6]!Tabla1[[#This Row],[Precio Unitario]]</f>
        <v>#REF!</v>
      </c>
      <c r="M131" s="383">
        <v>239301</v>
      </c>
      <c r="N131" s="384" t="s">
        <v>33</v>
      </c>
    </row>
    <row r="132" spans="2:14" ht="15.75">
      <c r="B132" s="14" t="e">
        <f>IF(Tabla1[[#This Row],[Código_Actividad]]="","",CONCATENATE(Tabla1[[#This Row],[POA]],".",Tabla1[[#This Row],[SRS]],".",Tabla1[[#This Row],[AREA]],".",Tabla1[[#This Row],[TIPO]]))</f>
        <v>#REF!</v>
      </c>
      <c r="C132" s="14" t="e">
        <f>IF(Tabla1[[#This Row],[Código_Actividad]]="","",'[5]Formulario PPGR1'!#REF!)</f>
        <v>#REF!</v>
      </c>
      <c r="D132" s="14" t="e">
        <f>IF(Tabla1[[#This Row],[Código_Actividad]]="","",'[5]Formulario PPGR1'!#REF!)</f>
        <v>#REF!</v>
      </c>
      <c r="E132" s="14" t="e">
        <f>IF(Tabla1[[#This Row],[Código_Actividad]]="","",'[5]Formulario PPGR1'!#REF!)</f>
        <v>#REF!</v>
      </c>
      <c r="F132" s="14" t="e">
        <f>IF(Tabla1[[#This Row],[Código_Actividad]]="","",'[5]Formulario PPGR1'!#REF!)</f>
        <v>#REF!</v>
      </c>
      <c r="G132" s="381" t="s">
        <v>1395</v>
      </c>
      <c r="H132" s="381" t="s">
        <v>1396</v>
      </c>
      <c r="I132" s="381" t="s">
        <v>1150</v>
      </c>
      <c r="J132" s="381">
        <v>6000</v>
      </c>
      <c r="K132" s="382">
        <v>3.5</v>
      </c>
      <c r="L132" s="382" t="e">
        <f>[6]!Tabla1[[#This Row],[Cantidad de Insumos]]*[6]!Tabla1[[#This Row],[Precio Unitario]]</f>
        <v>#REF!</v>
      </c>
      <c r="M132" s="383">
        <v>239301</v>
      </c>
      <c r="N132" s="384" t="s">
        <v>33</v>
      </c>
    </row>
    <row r="133" spans="2:14" ht="15.75">
      <c r="B133" s="14" t="e">
        <f>IF(Tabla1[[#This Row],[Código_Actividad]]="","",CONCATENATE(Tabla1[[#This Row],[POA]],".",Tabla1[[#This Row],[SRS]],".",Tabla1[[#This Row],[AREA]],".",Tabla1[[#This Row],[TIPO]]))</f>
        <v>#REF!</v>
      </c>
      <c r="C133" s="14" t="e">
        <f>IF(Tabla1[[#This Row],[Código_Actividad]]="","",'[5]Formulario PPGR1'!#REF!)</f>
        <v>#REF!</v>
      </c>
      <c r="D133" s="14" t="e">
        <f>IF(Tabla1[[#This Row],[Código_Actividad]]="","",'[5]Formulario PPGR1'!#REF!)</f>
        <v>#REF!</v>
      </c>
      <c r="E133" s="14" t="e">
        <f>IF(Tabla1[[#This Row],[Código_Actividad]]="","",'[5]Formulario PPGR1'!#REF!)</f>
        <v>#REF!</v>
      </c>
      <c r="F133" s="14" t="e">
        <f>IF(Tabla1[[#This Row],[Código_Actividad]]="","",'[5]Formulario PPGR1'!#REF!)</f>
        <v>#REF!</v>
      </c>
      <c r="G133" s="381" t="s">
        <v>1397</v>
      </c>
      <c r="H133" s="381" t="s">
        <v>1398</v>
      </c>
      <c r="I133" s="381" t="s">
        <v>1150</v>
      </c>
      <c r="J133" s="381">
        <v>6000</v>
      </c>
      <c r="K133" s="382">
        <v>1.25</v>
      </c>
      <c r="L133" s="382" t="e">
        <f>[6]!Tabla1[[#This Row],[Cantidad de Insumos]]*[6]!Tabla1[[#This Row],[Precio Unitario]]</f>
        <v>#REF!</v>
      </c>
      <c r="M133" s="383">
        <v>239301</v>
      </c>
      <c r="N133" s="384" t="s">
        <v>33</v>
      </c>
    </row>
    <row r="134" spans="2:14" ht="15.75">
      <c r="B134" s="14" t="e">
        <f>IF(Tabla1[[#This Row],[Código_Actividad]]="","",CONCATENATE(Tabla1[[#This Row],[POA]],".",Tabla1[[#This Row],[SRS]],".",Tabla1[[#This Row],[AREA]],".",Tabla1[[#This Row],[TIPO]]))</f>
        <v>#REF!</v>
      </c>
      <c r="C134" s="14" t="e">
        <f>IF(Tabla1[[#This Row],[Código_Actividad]]="","",'[5]Formulario PPGR1'!#REF!)</f>
        <v>#REF!</v>
      </c>
      <c r="D134" s="14" t="e">
        <f>IF(Tabla1[[#This Row],[Código_Actividad]]="","",'[5]Formulario PPGR1'!#REF!)</f>
        <v>#REF!</v>
      </c>
      <c r="E134" s="14" t="e">
        <f>IF(Tabla1[[#This Row],[Código_Actividad]]="","",'[5]Formulario PPGR1'!#REF!)</f>
        <v>#REF!</v>
      </c>
      <c r="F134" s="14" t="e">
        <f>IF(Tabla1[[#This Row],[Código_Actividad]]="","",'[5]Formulario PPGR1'!#REF!)</f>
        <v>#REF!</v>
      </c>
      <c r="G134" s="381" t="s">
        <v>1399</v>
      </c>
      <c r="H134" s="381" t="s">
        <v>1400</v>
      </c>
      <c r="I134" s="381" t="s">
        <v>1150</v>
      </c>
      <c r="J134" s="381">
        <v>6000</v>
      </c>
      <c r="K134" s="382">
        <v>53.58</v>
      </c>
      <c r="L134" s="382" t="e">
        <f>[6]!Tabla1[[#This Row],[Cantidad de Insumos]]*[6]!Tabla1[[#This Row],[Precio Unitario]]</f>
        <v>#REF!</v>
      </c>
      <c r="M134" s="383">
        <v>239301</v>
      </c>
      <c r="N134" s="384" t="s">
        <v>33</v>
      </c>
    </row>
    <row r="135" spans="2:14" ht="15.75">
      <c r="B135" s="14" t="e">
        <f>IF(Tabla1[[#This Row],[Código_Actividad]]="","",CONCATENATE(Tabla1[[#This Row],[POA]],".",Tabla1[[#This Row],[SRS]],".",Tabla1[[#This Row],[AREA]],".",Tabla1[[#This Row],[TIPO]]))</f>
        <v>#REF!</v>
      </c>
      <c r="C135" s="14" t="e">
        <f>IF(Tabla1[[#This Row],[Código_Actividad]]="","",'[5]Formulario PPGR1'!#REF!)</f>
        <v>#REF!</v>
      </c>
      <c r="D135" s="14" t="e">
        <f>IF(Tabla1[[#This Row],[Código_Actividad]]="","",'[5]Formulario PPGR1'!#REF!)</f>
        <v>#REF!</v>
      </c>
      <c r="E135" s="14" t="e">
        <f>IF(Tabla1[[#This Row],[Código_Actividad]]="","",'[5]Formulario PPGR1'!#REF!)</f>
        <v>#REF!</v>
      </c>
      <c r="F135" s="14" t="e">
        <f>IF(Tabla1[[#This Row],[Código_Actividad]]="","",'[5]Formulario PPGR1'!#REF!)</f>
        <v>#REF!</v>
      </c>
      <c r="G135" s="381" t="s">
        <v>1401</v>
      </c>
      <c r="H135" s="381" t="s">
        <v>1402</v>
      </c>
      <c r="I135" s="381" t="s">
        <v>1150</v>
      </c>
      <c r="J135" s="381">
        <v>2000</v>
      </c>
      <c r="K135" s="382">
        <v>8.5399999999999991</v>
      </c>
      <c r="L135" s="382" t="e">
        <f>[6]!Tabla1[[#This Row],[Cantidad de Insumos]]*[6]!Tabla1[[#This Row],[Precio Unitario]]</f>
        <v>#REF!</v>
      </c>
      <c r="M135" s="383">
        <v>239301</v>
      </c>
      <c r="N135" s="384" t="s">
        <v>33</v>
      </c>
    </row>
    <row r="136" spans="2:14" ht="15.75">
      <c r="B136" s="14" t="e">
        <f>IF(Tabla1[[#This Row],[Código_Actividad]]="","",CONCATENATE(Tabla1[[#This Row],[POA]],".",Tabla1[[#This Row],[SRS]],".",Tabla1[[#This Row],[AREA]],".",Tabla1[[#This Row],[TIPO]]))</f>
        <v>#REF!</v>
      </c>
      <c r="C136" s="14" t="e">
        <f>IF(Tabla1[[#This Row],[Código_Actividad]]="","",'[5]Formulario PPGR1'!#REF!)</f>
        <v>#REF!</v>
      </c>
      <c r="D136" s="14" t="e">
        <f>IF(Tabla1[[#This Row],[Código_Actividad]]="","",'[5]Formulario PPGR1'!#REF!)</f>
        <v>#REF!</v>
      </c>
      <c r="E136" s="14" t="e">
        <f>IF(Tabla1[[#This Row],[Código_Actividad]]="","",'[5]Formulario PPGR1'!#REF!)</f>
        <v>#REF!</v>
      </c>
      <c r="F136" s="14" t="e">
        <f>IF(Tabla1[[#This Row],[Código_Actividad]]="","",'[5]Formulario PPGR1'!#REF!)</f>
        <v>#REF!</v>
      </c>
      <c r="G136" s="381" t="s">
        <v>1403</v>
      </c>
      <c r="H136" s="381" t="s">
        <v>1404</v>
      </c>
      <c r="I136" s="381" t="s">
        <v>1150</v>
      </c>
      <c r="J136" s="381">
        <v>6000</v>
      </c>
      <c r="K136" s="382">
        <v>6.6</v>
      </c>
      <c r="L136" s="382" t="e">
        <f>[6]!Tabla1[[#This Row],[Cantidad de Insumos]]*[6]!Tabla1[[#This Row],[Precio Unitario]]</f>
        <v>#REF!</v>
      </c>
      <c r="M136" s="383">
        <v>239301</v>
      </c>
      <c r="N136" s="384" t="s">
        <v>33</v>
      </c>
    </row>
    <row r="137" spans="2:14" ht="15.75">
      <c r="B137" s="14" t="e">
        <f>IF(Tabla1[[#This Row],[Código_Actividad]]="","",CONCATENATE(Tabla1[[#This Row],[POA]],".",Tabla1[[#This Row],[SRS]],".",Tabla1[[#This Row],[AREA]],".",Tabla1[[#This Row],[TIPO]]))</f>
        <v>#REF!</v>
      </c>
      <c r="C137" s="14" t="e">
        <f>IF(Tabla1[[#This Row],[Código_Actividad]]="","",'[5]Formulario PPGR1'!#REF!)</f>
        <v>#REF!</v>
      </c>
      <c r="D137" s="14" t="e">
        <f>IF(Tabla1[[#This Row],[Código_Actividad]]="","",'[5]Formulario PPGR1'!#REF!)</f>
        <v>#REF!</v>
      </c>
      <c r="E137" s="14" t="e">
        <f>IF(Tabla1[[#This Row],[Código_Actividad]]="","",'[5]Formulario PPGR1'!#REF!)</f>
        <v>#REF!</v>
      </c>
      <c r="F137" s="14" t="e">
        <f>IF(Tabla1[[#This Row],[Código_Actividad]]="","",'[5]Formulario PPGR1'!#REF!)</f>
        <v>#REF!</v>
      </c>
      <c r="G137" s="381" t="s">
        <v>1405</v>
      </c>
      <c r="H137" s="381" t="s">
        <v>1406</v>
      </c>
      <c r="I137" s="381" t="s">
        <v>1150</v>
      </c>
      <c r="J137" s="381">
        <v>3200</v>
      </c>
      <c r="K137" s="382">
        <v>11.7</v>
      </c>
      <c r="L137" s="382" t="e">
        <f>[6]!Tabla1[[#This Row],[Cantidad de Insumos]]*[6]!Tabla1[[#This Row],[Precio Unitario]]</f>
        <v>#REF!</v>
      </c>
      <c r="M137" s="383">
        <v>239301</v>
      </c>
      <c r="N137" s="384" t="s">
        <v>33</v>
      </c>
    </row>
    <row r="138" spans="2:14" ht="15.75">
      <c r="B138" s="14" t="e">
        <f>IF(Tabla1[[#This Row],[Código_Actividad]]="","",CONCATENATE(Tabla1[[#This Row],[POA]],".",Tabla1[[#This Row],[SRS]],".",Tabla1[[#This Row],[AREA]],".",Tabla1[[#This Row],[TIPO]]))</f>
        <v>#REF!</v>
      </c>
      <c r="C138" s="14" t="e">
        <f>IF(Tabla1[[#This Row],[Código_Actividad]]="","",'[5]Formulario PPGR1'!#REF!)</f>
        <v>#REF!</v>
      </c>
      <c r="D138" s="14" t="e">
        <f>IF(Tabla1[[#This Row],[Código_Actividad]]="","",'[5]Formulario PPGR1'!#REF!)</f>
        <v>#REF!</v>
      </c>
      <c r="E138" s="14" t="e">
        <f>IF(Tabla1[[#This Row],[Código_Actividad]]="","",'[5]Formulario PPGR1'!#REF!)</f>
        <v>#REF!</v>
      </c>
      <c r="F138" s="14" t="e">
        <f>IF(Tabla1[[#This Row],[Código_Actividad]]="","",'[5]Formulario PPGR1'!#REF!)</f>
        <v>#REF!</v>
      </c>
      <c r="G138" s="381" t="s">
        <v>1407</v>
      </c>
      <c r="H138" s="381" t="s">
        <v>1408</v>
      </c>
      <c r="I138" s="381" t="s">
        <v>1150</v>
      </c>
      <c r="J138" s="381">
        <v>800</v>
      </c>
      <c r="K138" s="382">
        <v>13.2</v>
      </c>
      <c r="L138" s="382" t="e">
        <f>[6]!Tabla1[[#This Row],[Cantidad de Insumos]]*[6]!Tabla1[[#This Row],[Precio Unitario]]</f>
        <v>#REF!</v>
      </c>
      <c r="M138" s="383">
        <v>239301</v>
      </c>
      <c r="N138" s="384" t="s">
        <v>33</v>
      </c>
    </row>
    <row r="139" spans="2:14" ht="15.75">
      <c r="B139" s="14" t="e">
        <f>IF(Tabla1[[#This Row],[Código_Actividad]]="","",CONCATENATE(Tabla1[[#This Row],[POA]],".",Tabla1[[#This Row],[SRS]],".",Tabla1[[#This Row],[AREA]],".",Tabla1[[#This Row],[TIPO]]))</f>
        <v>#REF!</v>
      </c>
      <c r="C139" s="14" t="e">
        <f>IF(Tabla1[[#This Row],[Código_Actividad]]="","",'[5]Formulario PPGR1'!#REF!)</f>
        <v>#REF!</v>
      </c>
      <c r="D139" s="14" t="e">
        <f>IF(Tabla1[[#This Row],[Código_Actividad]]="","",'[5]Formulario PPGR1'!#REF!)</f>
        <v>#REF!</v>
      </c>
      <c r="E139" s="14" t="e">
        <f>IF(Tabla1[[#This Row],[Código_Actividad]]="","",'[5]Formulario PPGR1'!#REF!)</f>
        <v>#REF!</v>
      </c>
      <c r="F139" s="14" t="e">
        <f>IF(Tabla1[[#This Row],[Código_Actividad]]="","",'[5]Formulario PPGR1'!#REF!)</f>
        <v>#REF!</v>
      </c>
      <c r="G139" s="381" t="s">
        <v>1409</v>
      </c>
      <c r="H139" s="381" t="s">
        <v>1410</v>
      </c>
      <c r="I139" s="381" t="s">
        <v>1150</v>
      </c>
      <c r="J139" s="381">
        <v>60</v>
      </c>
      <c r="K139" s="382">
        <v>1600</v>
      </c>
      <c r="L139" s="382" t="e">
        <f>[6]!Tabla1[[#This Row],[Cantidad de Insumos]]*[6]!Tabla1[[#This Row],[Precio Unitario]]</f>
        <v>#REF!</v>
      </c>
      <c r="M139" s="383">
        <v>239301</v>
      </c>
      <c r="N139" s="384" t="s">
        <v>33</v>
      </c>
    </row>
    <row r="140" spans="2:14" ht="15.75">
      <c r="B140" s="14" t="e">
        <f>IF(Tabla1[[#This Row],[Código_Actividad]]="","",CONCATENATE(Tabla1[[#This Row],[POA]],".",Tabla1[[#This Row],[SRS]],".",Tabla1[[#This Row],[AREA]],".",Tabla1[[#This Row],[TIPO]]))</f>
        <v>#REF!</v>
      </c>
      <c r="C140" s="14" t="e">
        <f>IF(Tabla1[[#This Row],[Código_Actividad]]="","",'[5]Formulario PPGR1'!#REF!)</f>
        <v>#REF!</v>
      </c>
      <c r="D140" s="14" t="e">
        <f>IF(Tabla1[[#This Row],[Código_Actividad]]="","",'[5]Formulario PPGR1'!#REF!)</f>
        <v>#REF!</v>
      </c>
      <c r="E140" s="14" t="e">
        <f>IF(Tabla1[[#This Row],[Código_Actividad]]="","",'[5]Formulario PPGR1'!#REF!)</f>
        <v>#REF!</v>
      </c>
      <c r="F140" s="14" t="e">
        <f>IF(Tabla1[[#This Row],[Código_Actividad]]="","",'[5]Formulario PPGR1'!#REF!)</f>
        <v>#REF!</v>
      </c>
      <c r="G140" s="381" t="s">
        <v>1411</v>
      </c>
      <c r="H140" s="381" t="s">
        <v>1412</v>
      </c>
      <c r="I140" s="381" t="s">
        <v>1150</v>
      </c>
      <c r="J140" s="381">
        <v>6000</v>
      </c>
      <c r="K140" s="382">
        <v>27</v>
      </c>
      <c r="L140" s="382" t="e">
        <f>[6]!Tabla1[[#This Row],[Cantidad de Insumos]]*[6]!Tabla1[[#This Row],[Precio Unitario]]</f>
        <v>#REF!</v>
      </c>
      <c r="M140" s="383">
        <v>239301</v>
      </c>
      <c r="N140" s="384" t="s">
        <v>33</v>
      </c>
    </row>
    <row r="141" spans="2:14" ht="15.75">
      <c r="B141" s="14" t="e">
        <f>IF(Tabla1[[#This Row],[Código_Actividad]]="","",CONCATENATE(Tabla1[[#This Row],[POA]],".",Tabla1[[#This Row],[SRS]],".",Tabla1[[#This Row],[AREA]],".",Tabla1[[#This Row],[TIPO]]))</f>
        <v>#REF!</v>
      </c>
      <c r="C141" s="14" t="e">
        <f>IF(Tabla1[[#This Row],[Código_Actividad]]="","",'[5]Formulario PPGR1'!#REF!)</f>
        <v>#REF!</v>
      </c>
      <c r="D141" s="14" t="e">
        <f>IF(Tabla1[[#This Row],[Código_Actividad]]="","",'[5]Formulario PPGR1'!#REF!)</f>
        <v>#REF!</v>
      </c>
      <c r="E141" s="14" t="e">
        <f>IF(Tabla1[[#This Row],[Código_Actividad]]="","",'[5]Formulario PPGR1'!#REF!)</f>
        <v>#REF!</v>
      </c>
      <c r="F141" s="14" t="e">
        <f>IF(Tabla1[[#This Row],[Código_Actividad]]="","",'[5]Formulario PPGR1'!#REF!)</f>
        <v>#REF!</v>
      </c>
      <c r="G141" s="381" t="s">
        <v>1413</v>
      </c>
      <c r="H141" s="381" t="s">
        <v>1414</v>
      </c>
      <c r="I141" s="381" t="s">
        <v>1150</v>
      </c>
      <c r="J141" s="381">
        <v>2000</v>
      </c>
      <c r="K141" s="382">
        <v>106.8</v>
      </c>
      <c r="L141" s="382" t="e">
        <f>[6]!Tabla1[[#This Row],[Cantidad de Insumos]]*[6]!Tabla1[[#This Row],[Precio Unitario]]</f>
        <v>#REF!</v>
      </c>
      <c r="M141" s="383">
        <v>234101</v>
      </c>
      <c r="N141" s="384" t="s">
        <v>33</v>
      </c>
    </row>
    <row r="142" spans="2:14" ht="15.75">
      <c r="B142" s="14" t="e">
        <f>IF(Tabla1[[#This Row],[Código_Actividad]]="","",CONCATENATE(Tabla1[[#This Row],[POA]],".",Tabla1[[#This Row],[SRS]],".",Tabla1[[#This Row],[AREA]],".",Tabla1[[#This Row],[TIPO]]))</f>
        <v>#REF!</v>
      </c>
      <c r="C142" s="14" t="e">
        <f>IF(Tabla1[[#This Row],[Código_Actividad]]="","",'[5]Formulario PPGR1'!#REF!)</f>
        <v>#REF!</v>
      </c>
      <c r="D142" s="14" t="e">
        <f>IF(Tabla1[[#This Row],[Código_Actividad]]="","",'[5]Formulario PPGR1'!#REF!)</f>
        <v>#REF!</v>
      </c>
      <c r="E142" s="14" t="e">
        <f>IF(Tabla1[[#This Row],[Código_Actividad]]="","",'[5]Formulario PPGR1'!#REF!)</f>
        <v>#REF!</v>
      </c>
      <c r="F142" s="14" t="e">
        <f>IF(Tabla1[[#This Row],[Código_Actividad]]="","",'[5]Formulario PPGR1'!#REF!)</f>
        <v>#REF!</v>
      </c>
      <c r="G142" s="381" t="s">
        <v>1415</v>
      </c>
      <c r="H142" s="381" t="s">
        <v>1416</v>
      </c>
      <c r="I142" s="381" t="s">
        <v>1150</v>
      </c>
      <c r="J142" s="381">
        <v>1200</v>
      </c>
      <c r="K142" s="382">
        <v>45</v>
      </c>
      <c r="L142" s="382" t="e">
        <f>[6]!Tabla1[[#This Row],[Cantidad de Insumos]]*[6]!Tabla1[[#This Row],[Precio Unitario]]</f>
        <v>#REF!</v>
      </c>
      <c r="M142" s="383">
        <v>234101</v>
      </c>
      <c r="N142" s="384" t="s">
        <v>33</v>
      </c>
    </row>
    <row r="143" spans="2:14" ht="15.75">
      <c r="B143" s="14" t="e">
        <f>IF(Tabla1[[#This Row],[Código_Actividad]]="","",CONCATENATE(Tabla1[[#This Row],[POA]],".",Tabla1[[#This Row],[SRS]],".",Tabla1[[#This Row],[AREA]],".",Tabla1[[#This Row],[TIPO]]))</f>
        <v>#REF!</v>
      </c>
      <c r="C143" s="14" t="e">
        <f>IF(Tabla1[[#This Row],[Código_Actividad]]="","",'[5]Formulario PPGR1'!#REF!)</f>
        <v>#REF!</v>
      </c>
      <c r="D143" s="14" t="e">
        <f>IF(Tabla1[[#This Row],[Código_Actividad]]="","",'[5]Formulario PPGR1'!#REF!)</f>
        <v>#REF!</v>
      </c>
      <c r="E143" s="14" t="e">
        <f>IF(Tabla1[[#This Row],[Código_Actividad]]="","",'[5]Formulario PPGR1'!#REF!)</f>
        <v>#REF!</v>
      </c>
      <c r="F143" s="14" t="e">
        <f>IF(Tabla1[[#This Row],[Código_Actividad]]="","",'[5]Formulario PPGR1'!#REF!)</f>
        <v>#REF!</v>
      </c>
      <c r="G143" s="381" t="s">
        <v>1417</v>
      </c>
      <c r="H143" s="381" t="s">
        <v>1418</v>
      </c>
      <c r="I143" s="381" t="s">
        <v>1150</v>
      </c>
      <c r="J143" s="381">
        <v>1200</v>
      </c>
      <c r="K143" s="382">
        <v>10.39</v>
      </c>
      <c r="L143" s="382" t="e">
        <f>[6]!Tabla1[[#This Row],[Cantidad de Insumos]]*[6]!Tabla1[[#This Row],[Precio Unitario]]</f>
        <v>#REF!</v>
      </c>
      <c r="M143" s="383">
        <v>234101</v>
      </c>
      <c r="N143" s="384" t="s">
        <v>33</v>
      </c>
    </row>
    <row r="144" spans="2:14" ht="15.75">
      <c r="B144" s="14" t="e">
        <f>IF(Tabla1[[#This Row],[Código_Actividad]]="","",CONCATENATE(Tabla1[[#This Row],[POA]],".",Tabla1[[#This Row],[SRS]],".",Tabla1[[#This Row],[AREA]],".",Tabla1[[#This Row],[TIPO]]))</f>
        <v>#REF!</v>
      </c>
      <c r="C144" s="14" t="e">
        <f>IF(Tabla1[[#This Row],[Código_Actividad]]="","",'[5]Formulario PPGR1'!#REF!)</f>
        <v>#REF!</v>
      </c>
      <c r="D144" s="14" t="e">
        <f>IF(Tabla1[[#This Row],[Código_Actividad]]="","",'[5]Formulario PPGR1'!#REF!)</f>
        <v>#REF!</v>
      </c>
      <c r="E144" s="14" t="e">
        <f>IF(Tabla1[[#This Row],[Código_Actividad]]="","",'[5]Formulario PPGR1'!#REF!)</f>
        <v>#REF!</v>
      </c>
      <c r="F144" s="14" t="e">
        <f>IF(Tabla1[[#This Row],[Código_Actividad]]="","",'[5]Formulario PPGR1'!#REF!)</f>
        <v>#REF!</v>
      </c>
      <c r="G144" s="381" t="s">
        <v>1419</v>
      </c>
      <c r="H144" s="381" t="s">
        <v>1420</v>
      </c>
      <c r="I144" s="381" t="s">
        <v>1150</v>
      </c>
      <c r="J144" s="381">
        <v>2000</v>
      </c>
      <c r="K144" s="382">
        <v>21.06</v>
      </c>
      <c r="L144" s="382" t="e">
        <f>[6]!Tabla1[[#This Row],[Cantidad de Insumos]]*[6]!Tabla1[[#This Row],[Precio Unitario]]</f>
        <v>#REF!</v>
      </c>
      <c r="M144" s="383">
        <v>234101</v>
      </c>
      <c r="N144" s="384" t="s">
        <v>33</v>
      </c>
    </row>
    <row r="145" spans="2:14" ht="15.75">
      <c r="B145" s="14" t="e">
        <f>IF(Tabla1[[#This Row],[Código_Actividad]]="","",CONCATENATE(Tabla1[[#This Row],[POA]],".",Tabla1[[#This Row],[SRS]],".",Tabla1[[#This Row],[AREA]],".",Tabla1[[#This Row],[TIPO]]))</f>
        <v>#REF!</v>
      </c>
      <c r="C145" s="14" t="e">
        <f>IF(Tabla1[[#This Row],[Código_Actividad]]="","",'[5]Formulario PPGR1'!#REF!)</f>
        <v>#REF!</v>
      </c>
      <c r="D145" s="14" t="e">
        <f>IF(Tabla1[[#This Row],[Código_Actividad]]="","",'[5]Formulario PPGR1'!#REF!)</f>
        <v>#REF!</v>
      </c>
      <c r="E145" s="14" t="e">
        <f>IF(Tabla1[[#This Row],[Código_Actividad]]="","",'[5]Formulario PPGR1'!#REF!)</f>
        <v>#REF!</v>
      </c>
      <c r="F145" s="14" t="e">
        <f>IF(Tabla1[[#This Row],[Código_Actividad]]="","",'[5]Formulario PPGR1'!#REF!)</f>
        <v>#REF!</v>
      </c>
      <c r="G145" s="381" t="s">
        <v>1421</v>
      </c>
      <c r="H145" s="381" t="s">
        <v>1422</v>
      </c>
      <c r="I145" s="381" t="s">
        <v>1150</v>
      </c>
      <c r="J145" s="381">
        <v>120</v>
      </c>
      <c r="K145" s="382">
        <v>250</v>
      </c>
      <c r="L145" s="382" t="e">
        <f>[6]!Tabla1[[#This Row],[Cantidad de Insumos]]*[6]!Tabla1[[#This Row],[Precio Unitario]]</f>
        <v>#REF!</v>
      </c>
      <c r="M145" s="383">
        <v>239301</v>
      </c>
      <c r="N145" s="384" t="s">
        <v>33</v>
      </c>
    </row>
    <row r="146" spans="2:14" ht="15.75">
      <c r="B146" s="14" t="e">
        <f>IF(Tabla1[[#This Row],[Código_Actividad]]="","",CONCATENATE(Tabla1[[#This Row],[POA]],".",Tabla1[[#This Row],[SRS]],".",Tabla1[[#This Row],[AREA]],".",Tabla1[[#This Row],[TIPO]]))</f>
        <v>#REF!</v>
      </c>
      <c r="C146" s="14" t="e">
        <f>IF(Tabla1[[#This Row],[Código_Actividad]]="","",'[5]Formulario PPGR1'!#REF!)</f>
        <v>#REF!</v>
      </c>
      <c r="D146" s="14" t="e">
        <f>IF(Tabla1[[#This Row],[Código_Actividad]]="","",'[5]Formulario PPGR1'!#REF!)</f>
        <v>#REF!</v>
      </c>
      <c r="E146" s="14" t="e">
        <f>IF(Tabla1[[#This Row],[Código_Actividad]]="","",'[5]Formulario PPGR1'!#REF!)</f>
        <v>#REF!</v>
      </c>
      <c r="F146" s="14" t="e">
        <f>IF(Tabla1[[#This Row],[Código_Actividad]]="","",'[5]Formulario PPGR1'!#REF!)</f>
        <v>#REF!</v>
      </c>
      <c r="G146" s="381" t="s">
        <v>1423</v>
      </c>
      <c r="H146" s="381" t="s">
        <v>1424</v>
      </c>
      <c r="I146" s="381" t="s">
        <v>1150</v>
      </c>
      <c r="J146" s="381">
        <v>120</v>
      </c>
      <c r="K146" s="382">
        <v>201.63</v>
      </c>
      <c r="L146" s="382" t="e">
        <f>[6]!Tabla1[[#This Row],[Cantidad de Insumos]]*[6]!Tabla1[[#This Row],[Precio Unitario]]</f>
        <v>#REF!</v>
      </c>
      <c r="M146" s="383">
        <v>239301</v>
      </c>
      <c r="N146" s="384" t="s">
        <v>33</v>
      </c>
    </row>
    <row r="147" spans="2:14" ht="15.75">
      <c r="B147" s="14" t="e">
        <f>IF(Tabla1[[#This Row],[Código_Actividad]]="","",CONCATENATE(Tabla1[[#This Row],[POA]],".",Tabla1[[#This Row],[SRS]],".",Tabla1[[#This Row],[AREA]],".",Tabla1[[#This Row],[TIPO]]))</f>
        <v>#REF!</v>
      </c>
      <c r="C147" s="14" t="e">
        <f>IF(Tabla1[[#This Row],[Código_Actividad]]="","",'[5]Formulario PPGR1'!#REF!)</f>
        <v>#REF!</v>
      </c>
      <c r="D147" s="14" t="e">
        <f>IF(Tabla1[[#This Row],[Código_Actividad]]="","",'[5]Formulario PPGR1'!#REF!)</f>
        <v>#REF!</v>
      </c>
      <c r="E147" s="14" t="e">
        <f>IF(Tabla1[[#This Row],[Código_Actividad]]="","",'[5]Formulario PPGR1'!#REF!)</f>
        <v>#REF!</v>
      </c>
      <c r="F147" s="14" t="e">
        <f>IF(Tabla1[[#This Row],[Código_Actividad]]="","",'[5]Formulario PPGR1'!#REF!)</f>
        <v>#REF!</v>
      </c>
      <c r="G147" s="381" t="s">
        <v>1425</v>
      </c>
      <c r="H147" s="381" t="s">
        <v>1426</v>
      </c>
      <c r="I147" s="381" t="s">
        <v>1150</v>
      </c>
      <c r="J147" s="381">
        <v>240</v>
      </c>
      <c r="K147" s="382">
        <v>71.39</v>
      </c>
      <c r="L147" s="382" t="e">
        <f>[6]!Tabla1[[#This Row],[Cantidad de Insumos]]*[6]!Tabla1[[#This Row],[Precio Unitario]]</f>
        <v>#REF!</v>
      </c>
      <c r="M147" s="383">
        <v>239301</v>
      </c>
      <c r="N147" s="384" t="s">
        <v>33</v>
      </c>
    </row>
    <row r="148" spans="2:14" ht="15.75">
      <c r="B148" s="14" t="e">
        <f>IF(Tabla1[[#This Row],[Código_Actividad]]="","",CONCATENATE(Tabla1[[#This Row],[POA]],".",Tabla1[[#This Row],[SRS]],".",Tabla1[[#This Row],[AREA]],".",Tabla1[[#This Row],[TIPO]]))</f>
        <v>#REF!</v>
      </c>
      <c r="C148" s="14" t="e">
        <f>IF(Tabla1[[#This Row],[Código_Actividad]]="","",'[5]Formulario PPGR1'!#REF!)</f>
        <v>#REF!</v>
      </c>
      <c r="D148" s="14" t="e">
        <f>IF(Tabla1[[#This Row],[Código_Actividad]]="","",'[5]Formulario PPGR1'!#REF!)</f>
        <v>#REF!</v>
      </c>
      <c r="E148" s="14" t="e">
        <f>IF(Tabla1[[#This Row],[Código_Actividad]]="","",'[5]Formulario PPGR1'!#REF!)</f>
        <v>#REF!</v>
      </c>
      <c r="F148" s="14" t="e">
        <f>IF(Tabla1[[#This Row],[Código_Actividad]]="","",'[5]Formulario PPGR1'!#REF!)</f>
        <v>#REF!</v>
      </c>
      <c r="G148" s="381" t="s">
        <v>1427</v>
      </c>
      <c r="H148" s="381" t="s">
        <v>1428</v>
      </c>
      <c r="I148" s="381" t="s">
        <v>1150</v>
      </c>
      <c r="J148" s="381">
        <v>240</v>
      </c>
      <c r="K148" s="382">
        <v>155</v>
      </c>
      <c r="L148" s="382" t="e">
        <f>[6]!Tabla1[[#This Row],[Cantidad de Insumos]]*[6]!Tabla1[[#This Row],[Precio Unitario]]</f>
        <v>#REF!</v>
      </c>
      <c r="M148" s="383">
        <v>234101</v>
      </c>
      <c r="N148" s="384" t="s">
        <v>33</v>
      </c>
    </row>
    <row r="149" spans="2:14" ht="15.75">
      <c r="B149" s="14" t="e">
        <f>IF(Tabla1[[#This Row],[Código_Actividad]]="","",CONCATENATE(Tabla1[[#This Row],[POA]],".",Tabla1[[#This Row],[SRS]],".",Tabla1[[#This Row],[AREA]],".",Tabla1[[#This Row],[TIPO]]))</f>
        <v>#REF!</v>
      </c>
      <c r="C149" s="14" t="e">
        <f>IF(Tabla1[[#This Row],[Código_Actividad]]="","",'[5]Formulario PPGR1'!#REF!)</f>
        <v>#REF!</v>
      </c>
      <c r="D149" s="14" t="e">
        <f>IF(Tabla1[[#This Row],[Código_Actividad]]="","",'[5]Formulario PPGR1'!#REF!)</f>
        <v>#REF!</v>
      </c>
      <c r="E149" s="14" t="e">
        <f>IF(Tabla1[[#This Row],[Código_Actividad]]="","",'[5]Formulario PPGR1'!#REF!)</f>
        <v>#REF!</v>
      </c>
      <c r="F149" s="14" t="e">
        <f>IF(Tabla1[[#This Row],[Código_Actividad]]="","",'[5]Formulario PPGR1'!#REF!)</f>
        <v>#REF!</v>
      </c>
      <c r="G149" s="381" t="s">
        <v>1429</v>
      </c>
      <c r="H149" s="381" t="s">
        <v>1430</v>
      </c>
      <c r="I149" s="381" t="s">
        <v>1150</v>
      </c>
      <c r="J149" s="381">
        <v>60</v>
      </c>
      <c r="K149" s="382">
        <v>307.08999999999997</v>
      </c>
      <c r="L149" s="382" t="e">
        <f>[6]!Tabla1[[#This Row],[Cantidad de Insumos]]*[6]!Tabla1[[#This Row],[Precio Unitario]]</f>
        <v>#REF!</v>
      </c>
      <c r="M149" s="383">
        <v>234101</v>
      </c>
      <c r="N149" s="384" t="s">
        <v>33</v>
      </c>
    </row>
    <row r="150" spans="2:14" ht="15.75">
      <c r="B150" s="14" t="e">
        <f>IF(Tabla1[[#This Row],[Código_Actividad]]="","",CONCATENATE(Tabla1[[#This Row],[POA]],".",Tabla1[[#This Row],[SRS]],".",Tabla1[[#This Row],[AREA]],".",Tabla1[[#This Row],[TIPO]]))</f>
        <v>#REF!</v>
      </c>
      <c r="C150" s="14" t="e">
        <f>IF(Tabla1[[#This Row],[Código_Actividad]]="","",'[5]Formulario PPGR1'!#REF!)</f>
        <v>#REF!</v>
      </c>
      <c r="D150" s="14" t="e">
        <f>IF(Tabla1[[#This Row],[Código_Actividad]]="","",'[5]Formulario PPGR1'!#REF!)</f>
        <v>#REF!</v>
      </c>
      <c r="E150" s="14" t="e">
        <f>IF(Tabla1[[#This Row],[Código_Actividad]]="","",'[5]Formulario PPGR1'!#REF!)</f>
        <v>#REF!</v>
      </c>
      <c r="F150" s="14" t="e">
        <f>IF(Tabla1[[#This Row],[Código_Actividad]]="","",'[5]Formulario PPGR1'!#REF!)</f>
        <v>#REF!</v>
      </c>
      <c r="G150" s="381" t="s">
        <v>1431</v>
      </c>
      <c r="H150" s="381" t="s">
        <v>1432</v>
      </c>
      <c r="I150" s="381" t="s">
        <v>1150</v>
      </c>
      <c r="J150" s="381">
        <v>40</v>
      </c>
      <c r="K150" s="382">
        <v>4800</v>
      </c>
      <c r="L150" s="382" t="e">
        <f>[6]!Tabla1[[#This Row],[Cantidad de Insumos]]*[6]!Tabla1[[#This Row],[Precio Unitario]]</f>
        <v>#REF!</v>
      </c>
      <c r="M150" s="383">
        <v>234101</v>
      </c>
      <c r="N150" s="384" t="s">
        <v>33</v>
      </c>
    </row>
    <row r="151" spans="2:14" ht="15.75">
      <c r="B151" s="14" t="e">
        <f>IF(Tabla1[[#This Row],[Código_Actividad]]="","",CONCATENATE(Tabla1[[#This Row],[POA]],".",Tabla1[[#This Row],[SRS]],".",Tabla1[[#This Row],[AREA]],".",Tabla1[[#This Row],[TIPO]]))</f>
        <v>#REF!</v>
      </c>
      <c r="C151" s="14" t="e">
        <f>IF(Tabla1[[#This Row],[Código_Actividad]]="","",'[5]Formulario PPGR1'!#REF!)</f>
        <v>#REF!</v>
      </c>
      <c r="D151" s="14" t="e">
        <f>IF(Tabla1[[#This Row],[Código_Actividad]]="","",'[5]Formulario PPGR1'!#REF!)</f>
        <v>#REF!</v>
      </c>
      <c r="E151" s="14" t="e">
        <f>IF(Tabla1[[#This Row],[Código_Actividad]]="","",'[5]Formulario PPGR1'!#REF!)</f>
        <v>#REF!</v>
      </c>
      <c r="F151" s="14" t="e">
        <f>IF(Tabla1[[#This Row],[Código_Actividad]]="","",'[5]Formulario PPGR1'!#REF!)</f>
        <v>#REF!</v>
      </c>
      <c r="G151" s="381" t="s">
        <v>1433</v>
      </c>
      <c r="H151" s="381" t="s">
        <v>1434</v>
      </c>
      <c r="I151" s="381" t="s">
        <v>1150</v>
      </c>
      <c r="J151" s="381">
        <v>360</v>
      </c>
      <c r="K151" s="382">
        <v>147.71</v>
      </c>
      <c r="L151" s="382" t="e">
        <f>[6]!Tabla1[[#This Row],[Cantidad de Insumos]]*[6]!Tabla1[[#This Row],[Precio Unitario]]</f>
        <v>#REF!</v>
      </c>
      <c r="M151" s="383">
        <v>234101</v>
      </c>
      <c r="N151" s="384" t="s">
        <v>33</v>
      </c>
    </row>
    <row r="152" spans="2:14" ht="15.75">
      <c r="B152" s="14" t="e">
        <f>IF(Tabla1[[#This Row],[Código_Actividad]]="","",CONCATENATE(Tabla1[[#This Row],[POA]],".",Tabla1[[#This Row],[SRS]],".",Tabla1[[#This Row],[AREA]],".",Tabla1[[#This Row],[TIPO]]))</f>
        <v>#REF!</v>
      </c>
      <c r="C152" s="14" t="e">
        <f>IF(Tabla1[[#This Row],[Código_Actividad]]="","",'[5]Formulario PPGR1'!#REF!)</f>
        <v>#REF!</v>
      </c>
      <c r="D152" s="14" t="e">
        <f>IF(Tabla1[[#This Row],[Código_Actividad]]="","",'[5]Formulario PPGR1'!#REF!)</f>
        <v>#REF!</v>
      </c>
      <c r="E152" s="14" t="e">
        <f>IF(Tabla1[[#This Row],[Código_Actividad]]="","",'[5]Formulario PPGR1'!#REF!)</f>
        <v>#REF!</v>
      </c>
      <c r="F152" s="14" t="e">
        <f>IF(Tabla1[[#This Row],[Código_Actividad]]="","",'[5]Formulario PPGR1'!#REF!)</f>
        <v>#REF!</v>
      </c>
      <c r="G152" s="381" t="s">
        <v>1435</v>
      </c>
      <c r="H152" s="381" t="s">
        <v>1436</v>
      </c>
      <c r="I152" s="381" t="s">
        <v>1150</v>
      </c>
      <c r="J152" s="381">
        <v>20</v>
      </c>
      <c r="K152" s="382">
        <v>114.82</v>
      </c>
      <c r="L152" s="382" t="e">
        <f>[6]!Tabla1[[#This Row],[Cantidad de Insumos]]*[6]!Tabla1[[#This Row],[Precio Unitario]]</f>
        <v>#REF!</v>
      </c>
      <c r="M152" s="383">
        <v>234101</v>
      </c>
      <c r="N152" s="384" t="s">
        <v>33</v>
      </c>
    </row>
    <row r="153" spans="2:14" ht="15.75">
      <c r="B153" s="14" t="e">
        <f>IF(Tabla1[[#This Row],[Código_Actividad]]="","",CONCATENATE(Tabla1[[#This Row],[POA]],".",Tabla1[[#This Row],[SRS]],".",Tabla1[[#This Row],[AREA]],".",Tabla1[[#This Row],[TIPO]]))</f>
        <v>#REF!</v>
      </c>
      <c r="C153" s="14" t="e">
        <f>IF(Tabla1[[#This Row],[Código_Actividad]]="","",'[5]Formulario PPGR1'!#REF!)</f>
        <v>#REF!</v>
      </c>
      <c r="D153" s="14" t="e">
        <f>IF(Tabla1[[#This Row],[Código_Actividad]]="","",'[5]Formulario PPGR1'!#REF!)</f>
        <v>#REF!</v>
      </c>
      <c r="E153" s="14" t="e">
        <f>IF(Tabla1[[#This Row],[Código_Actividad]]="","",'[5]Formulario PPGR1'!#REF!)</f>
        <v>#REF!</v>
      </c>
      <c r="F153" s="14" t="e">
        <f>IF(Tabla1[[#This Row],[Código_Actividad]]="","",'[5]Formulario PPGR1'!#REF!)</f>
        <v>#REF!</v>
      </c>
      <c r="G153" s="381" t="s">
        <v>1437</v>
      </c>
      <c r="H153" s="381" t="s">
        <v>1438</v>
      </c>
      <c r="I153" s="381" t="s">
        <v>1150</v>
      </c>
      <c r="J153" s="381">
        <v>20</v>
      </c>
      <c r="K153" s="382">
        <v>132</v>
      </c>
      <c r="L153" s="382" t="e">
        <f>[6]!Tabla1[[#This Row],[Cantidad de Insumos]]*[6]!Tabla1[[#This Row],[Precio Unitario]]</f>
        <v>#REF!</v>
      </c>
      <c r="M153" s="383">
        <v>234101</v>
      </c>
      <c r="N153" s="384" t="s">
        <v>33</v>
      </c>
    </row>
    <row r="154" spans="2:14" ht="15.75">
      <c r="B154" s="14" t="e">
        <f>IF(Tabla1[[#This Row],[Código_Actividad]]="","",CONCATENATE(Tabla1[[#This Row],[POA]],".",Tabla1[[#This Row],[SRS]],".",Tabla1[[#This Row],[AREA]],".",Tabla1[[#This Row],[TIPO]]))</f>
        <v>#REF!</v>
      </c>
      <c r="C154" s="14" t="e">
        <f>IF(Tabla1[[#This Row],[Código_Actividad]]="","",'[5]Formulario PPGR1'!#REF!)</f>
        <v>#REF!</v>
      </c>
      <c r="D154" s="14" t="e">
        <f>IF(Tabla1[[#This Row],[Código_Actividad]]="","",'[5]Formulario PPGR1'!#REF!)</f>
        <v>#REF!</v>
      </c>
      <c r="E154" s="14" t="e">
        <f>IF(Tabla1[[#This Row],[Código_Actividad]]="","",'[5]Formulario PPGR1'!#REF!)</f>
        <v>#REF!</v>
      </c>
      <c r="F154" s="14" t="e">
        <f>IF(Tabla1[[#This Row],[Código_Actividad]]="","",'[5]Formulario PPGR1'!#REF!)</f>
        <v>#REF!</v>
      </c>
      <c r="G154" s="381" t="s">
        <v>1439</v>
      </c>
      <c r="H154" s="381" t="s">
        <v>1440</v>
      </c>
      <c r="I154" s="381" t="s">
        <v>1150</v>
      </c>
      <c r="J154" s="381">
        <v>60</v>
      </c>
      <c r="K154" s="382">
        <v>927.76</v>
      </c>
      <c r="L154" s="382" t="e">
        <f>[6]!Tabla1[[#This Row],[Cantidad de Insumos]]*[6]!Tabla1[[#This Row],[Precio Unitario]]</f>
        <v>#REF!</v>
      </c>
      <c r="M154" s="383">
        <v>234101</v>
      </c>
      <c r="N154" s="384" t="s">
        <v>33</v>
      </c>
    </row>
    <row r="155" spans="2:14" ht="15.75">
      <c r="B155" s="14" t="e">
        <f>IF(Tabla1[[#This Row],[Código_Actividad]]="","",CONCATENATE(Tabla1[[#This Row],[POA]],".",Tabla1[[#This Row],[SRS]],".",Tabla1[[#This Row],[AREA]],".",Tabla1[[#This Row],[TIPO]]))</f>
        <v>#REF!</v>
      </c>
      <c r="C155" s="14" t="e">
        <f>IF(Tabla1[[#This Row],[Código_Actividad]]="","",'[5]Formulario PPGR1'!#REF!)</f>
        <v>#REF!</v>
      </c>
      <c r="D155" s="14" t="e">
        <f>IF(Tabla1[[#This Row],[Código_Actividad]]="","",'[5]Formulario PPGR1'!#REF!)</f>
        <v>#REF!</v>
      </c>
      <c r="E155" s="14" t="e">
        <f>IF(Tabla1[[#This Row],[Código_Actividad]]="","",'[5]Formulario PPGR1'!#REF!)</f>
        <v>#REF!</v>
      </c>
      <c r="F155" s="14" t="e">
        <f>IF(Tabla1[[#This Row],[Código_Actividad]]="","",'[5]Formulario PPGR1'!#REF!)</f>
        <v>#REF!</v>
      </c>
      <c r="G155" s="381" t="s">
        <v>1441</v>
      </c>
      <c r="H155" s="381" t="s">
        <v>1442</v>
      </c>
      <c r="I155" s="381" t="s">
        <v>1150</v>
      </c>
      <c r="J155" s="381">
        <v>80</v>
      </c>
      <c r="K155" s="382">
        <v>1700</v>
      </c>
      <c r="L155" s="382" t="e">
        <f>[6]!Tabla1[[#This Row],[Cantidad de Insumos]]*[6]!Tabla1[[#This Row],[Precio Unitario]]</f>
        <v>#REF!</v>
      </c>
      <c r="M155" s="383">
        <v>234101</v>
      </c>
      <c r="N155" s="384" t="s">
        <v>33</v>
      </c>
    </row>
    <row r="156" spans="2:14" ht="15.75">
      <c r="B156" s="14" t="e">
        <f>IF(Tabla1[[#This Row],[Código_Actividad]]="","",CONCATENATE(Tabla1[[#This Row],[POA]],".",Tabla1[[#This Row],[SRS]],".",Tabla1[[#This Row],[AREA]],".",Tabla1[[#This Row],[TIPO]]))</f>
        <v>#REF!</v>
      </c>
      <c r="C156" s="14" t="e">
        <f>IF(Tabla1[[#This Row],[Código_Actividad]]="","",'[5]Formulario PPGR1'!#REF!)</f>
        <v>#REF!</v>
      </c>
      <c r="D156" s="14" t="e">
        <f>IF(Tabla1[[#This Row],[Código_Actividad]]="","",'[5]Formulario PPGR1'!#REF!)</f>
        <v>#REF!</v>
      </c>
      <c r="E156" s="14" t="e">
        <f>IF(Tabla1[[#This Row],[Código_Actividad]]="","",'[5]Formulario PPGR1'!#REF!)</f>
        <v>#REF!</v>
      </c>
      <c r="F156" s="14" t="e">
        <f>IF(Tabla1[[#This Row],[Código_Actividad]]="","",'[5]Formulario PPGR1'!#REF!)</f>
        <v>#REF!</v>
      </c>
      <c r="G156" s="381" t="s">
        <v>1443</v>
      </c>
      <c r="H156" s="381" t="s">
        <v>1444</v>
      </c>
      <c r="I156" s="381" t="s">
        <v>1150</v>
      </c>
      <c r="J156" s="381">
        <v>400</v>
      </c>
      <c r="K156" s="382">
        <v>40</v>
      </c>
      <c r="L156" s="382" t="e">
        <f>[6]!Tabla1[[#This Row],[Cantidad de Insumos]]*[6]!Tabla1[[#This Row],[Precio Unitario]]</f>
        <v>#REF!</v>
      </c>
      <c r="M156" s="383">
        <v>234101</v>
      </c>
      <c r="N156" s="384" t="s">
        <v>33</v>
      </c>
    </row>
    <row r="157" spans="2:14" ht="15.75">
      <c r="B157" s="14" t="e">
        <f>IF(Tabla1[[#This Row],[Código_Actividad]]="","",CONCATENATE(Tabla1[[#This Row],[POA]],".",Tabla1[[#This Row],[SRS]],".",Tabla1[[#This Row],[AREA]],".",Tabla1[[#This Row],[TIPO]]))</f>
        <v>#REF!</v>
      </c>
      <c r="C157" s="14" t="e">
        <f>IF(Tabla1[[#This Row],[Código_Actividad]]="","",'[5]Formulario PPGR1'!#REF!)</f>
        <v>#REF!</v>
      </c>
      <c r="D157" s="14" t="e">
        <f>IF(Tabla1[[#This Row],[Código_Actividad]]="","",'[5]Formulario PPGR1'!#REF!)</f>
        <v>#REF!</v>
      </c>
      <c r="E157" s="14" t="e">
        <f>IF(Tabla1[[#This Row],[Código_Actividad]]="","",'[5]Formulario PPGR1'!#REF!)</f>
        <v>#REF!</v>
      </c>
      <c r="F157" s="14" t="e">
        <f>IF(Tabla1[[#This Row],[Código_Actividad]]="","",'[5]Formulario PPGR1'!#REF!)</f>
        <v>#REF!</v>
      </c>
      <c r="G157" s="381" t="s">
        <v>1445</v>
      </c>
      <c r="H157" s="381" t="s">
        <v>1446</v>
      </c>
      <c r="I157" s="381" t="s">
        <v>1150</v>
      </c>
      <c r="J157" s="381">
        <v>360</v>
      </c>
      <c r="K157" s="382">
        <v>1700</v>
      </c>
      <c r="L157" s="382" t="e">
        <f>[6]!Tabla1[[#This Row],[Cantidad de Insumos]]*[6]!Tabla1[[#This Row],[Precio Unitario]]</f>
        <v>#REF!</v>
      </c>
      <c r="M157" s="383">
        <v>239301</v>
      </c>
      <c r="N157" s="384" t="s">
        <v>33</v>
      </c>
    </row>
    <row r="158" spans="2:14" ht="15.75">
      <c r="B158" s="14" t="e">
        <f>IF(Tabla1[[#This Row],[Código_Actividad]]="","",CONCATENATE(Tabla1[[#This Row],[POA]],".",Tabla1[[#This Row],[SRS]],".",Tabla1[[#This Row],[AREA]],".",Tabla1[[#This Row],[TIPO]]))</f>
        <v>#REF!</v>
      </c>
      <c r="C158" s="14" t="e">
        <f>IF(Tabla1[[#This Row],[Código_Actividad]]="","",'[5]Formulario PPGR1'!#REF!)</f>
        <v>#REF!</v>
      </c>
      <c r="D158" s="14" t="e">
        <f>IF(Tabla1[[#This Row],[Código_Actividad]]="","",'[5]Formulario PPGR1'!#REF!)</f>
        <v>#REF!</v>
      </c>
      <c r="E158" s="14" t="e">
        <f>IF(Tabla1[[#This Row],[Código_Actividad]]="","",'[5]Formulario PPGR1'!#REF!)</f>
        <v>#REF!</v>
      </c>
      <c r="F158" s="14" t="e">
        <f>IF(Tabla1[[#This Row],[Código_Actividad]]="","",'[5]Formulario PPGR1'!#REF!)</f>
        <v>#REF!</v>
      </c>
      <c r="G158" s="381" t="s">
        <v>1447</v>
      </c>
      <c r="H158" s="381" t="s">
        <v>1448</v>
      </c>
      <c r="I158" s="381" t="s">
        <v>1150</v>
      </c>
      <c r="J158" s="381">
        <v>600</v>
      </c>
      <c r="K158" s="382">
        <v>39.090000000000003</v>
      </c>
      <c r="L158" s="382" t="e">
        <f>[6]!Tabla1[[#This Row],[Cantidad de Insumos]]*[6]!Tabla1[[#This Row],[Precio Unitario]]</f>
        <v>#REF!</v>
      </c>
      <c r="M158" s="383">
        <v>234101</v>
      </c>
      <c r="N158" s="384" t="s">
        <v>33</v>
      </c>
    </row>
    <row r="159" spans="2:14" ht="15.75">
      <c r="B159" s="14" t="e">
        <f>IF(Tabla1[[#This Row],[Código_Actividad]]="","",CONCATENATE(Tabla1[[#This Row],[POA]],".",Tabla1[[#This Row],[SRS]],".",Tabla1[[#This Row],[AREA]],".",Tabla1[[#This Row],[TIPO]]))</f>
        <v>#REF!</v>
      </c>
      <c r="C159" s="14" t="e">
        <f>IF(Tabla1[[#This Row],[Código_Actividad]]="","",'[5]Formulario PPGR1'!#REF!)</f>
        <v>#REF!</v>
      </c>
      <c r="D159" s="14" t="e">
        <f>IF(Tabla1[[#This Row],[Código_Actividad]]="","",'[5]Formulario PPGR1'!#REF!)</f>
        <v>#REF!</v>
      </c>
      <c r="E159" s="14" t="e">
        <f>IF(Tabla1[[#This Row],[Código_Actividad]]="","",'[5]Formulario PPGR1'!#REF!)</f>
        <v>#REF!</v>
      </c>
      <c r="F159" s="14" t="e">
        <f>IF(Tabla1[[#This Row],[Código_Actividad]]="","",'[5]Formulario PPGR1'!#REF!)</f>
        <v>#REF!</v>
      </c>
      <c r="G159" s="381" t="s">
        <v>1449</v>
      </c>
      <c r="H159" s="381" t="s">
        <v>1450</v>
      </c>
      <c r="I159" s="381" t="s">
        <v>1150</v>
      </c>
      <c r="J159" s="381">
        <v>19200</v>
      </c>
      <c r="K159" s="382">
        <v>1.43</v>
      </c>
      <c r="L159" s="382" t="e">
        <f>[6]!Tabla1[[#This Row],[Cantidad de Insumos]]*[6]!Tabla1[[#This Row],[Precio Unitario]]</f>
        <v>#REF!</v>
      </c>
      <c r="M159" s="383">
        <v>239301</v>
      </c>
      <c r="N159" s="384" t="s">
        <v>33</v>
      </c>
    </row>
    <row r="160" spans="2:14" ht="15.75">
      <c r="B160" s="14" t="e">
        <f>IF(Tabla1[[#This Row],[Código_Actividad]]="","",CONCATENATE(Tabla1[[#This Row],[POA]],".",Tabla1[[#This Row],[SRS]],".",Tabla1[[#This Row],[AREA]],".",Tabla1[[#This Row],[TIPO]]))</f>
        <v>#REF!</v>
      </c>
      <c r="C160" s="14" t="e">
        <f>IF(Tabla1[[#This Row],[Código_Actividad]]="","",'[5]Formulario PPGR1'!#REF!)</f>
        <v>#REF!</v>
      </c>
      <c r="D160" s="14" t="e">
        <f>IF(Tabla1[[#This Row],[Código_Actividad]]="","",'[5]Formulario PPGR1'!#REF!)</f>
        <v>#REF!</v>
      </c>
      <c r="E160" s="14" t="e">
        <f>IF(Tabla1[[#This Row],[Código_Actividad]]="","",'[5]Formulario PPGR1'!#REF!)</f>
        <v>#REF!</v>
      </c>
      <c r="F160" s="14" t="e">
        <f>IF(Tabla1[[#This Row],[Código_Actividad]]="","",'[5]Formulario PPGR1'!#REF!)</f>
        <v>#REF!</v>
      </c>
      <c r="G160" s="381" t="s">
        <v>1451</v>
      </c>
      <c r="H160" s="381" t="s">
        <v>1452</v>
      </c>
      <c r="I160" s="381" t="s">
        <v>1150</v>
      </c>
      <c r="J160" s="381">
        <v>1200</v>
      </c>
      <c r="K160" s="382">
        <v>3.16</v>
      </c>
      <c r="L160" s="382" t="e">
        <f>[6]!Tabla1[[#This Row],[Cantidad de Insumos]]*[6]!Tabla1[[#This Row],[Precio Unitario]]</f>
        <v>#REF!</v>
      </c>
      <c r="M160" s="383">
        <v>239301</v>
      </c>
      <c r="N160" s="384" t="s">
        <v>33</v>
      </c>
    </row>
    <row r="161" spans="2:14" ht="15.75">
      <c r="B161" s="14" t="e">
        <f>IF(Tabla1[[#This Row],[Código_Actividad]]="","",CONCATENATE(Tabla1[[#This Row],[POA]],".",Tabla1[[#This Row],[SRS]],".",Tabla1[[#This Row],[AREA]],".",Tabla1[[#This Row],[TIPO]]))</f>
        <v>#REF!</v>
      </c>
      <c r="C161" s="14" t="e">
        <f>IF(Tabla1[[#This Row],[Código_Actividad]]="","",'[5]Formulario PPGR1'!#REF!)</f>
        <v>#REF!</v>
      </c>
      <c r="D161" s="14" t="e">
        <f>IF(Tabla1[[#This Row],[Código_Actividad]]="","",'[5]Formulario PPGR1'!#REF!)</f>
        <v>#REF!</v>
      </c>
      <c r="E161" s="14" t="e">
        <f>IF(Tabla1[[#This Row],[Código_Actividad]]="","",'[5]Formulario PPGR1'!#REF!)</f>
        <v>#REF!</v>
      </c>
      <c r="F161" s="14" t="e">
        <f>IF(Tabla1[[#This Row],[Código_Actividad]]="","",'[5]Formulario PPGR1'!#REF!)</f>
        <v>#REF!</v>
      </c>
      <c r="G161" s="381" t="s">
        <v>1453</v>
      </c>
      <c r="H161" s="381" t="s">
        <v>1454</v>
      </c>
      <c r="I161" s="381" t="s">
        <v>1150</v>
      </c>
      <c r="J161" s="381">
        <v>36000</v>
      </c>
      <c r="K161" s="382">
        <v>1.23</v>
      </c>
      <c r="L161" s="382" t="e">
        <f>[6]!Tabla1[[#This Row],[Cantidad de Insumos]]*[6]!Tabla1[[#This Row],[Precio Unitario]]</f>
        <v>#REF!</v>
      </c>
      <c r="M161" s="383">
        <v>239301</v>
      </c>
      <c r="N161" s="384" t="s">
        <v>33</v>
      </c>
    </row>
    <row r="162" spans="2:14" ht="15.75">
      <c r="B162" s="14" t="e">
        <f>IF(Tabla1[[#This Row],[Código_Actividad]]="","",CONCATENATE(Tabla1[[#This Row],[POA]],".",Tabla1[[#This Row],[SRS]],".",Tabla1[[#This Row],[AREA]],".",Tabla1[[#This Row],[TIPO]]))</f>
        <v>#REF!</v>
      </c>
      <c r="C162" s="14" t="e">
        <f>IF(Tabla1[[#This Row],[Código_Actividad]]="","",'[5]Formulario PPGR1'!#REF!)</f>
        <v>#REF!</v>
      </c>
      <c r="D162" s="14" t="e">
        <f>IF(Tabla1[[#This Row],[Código_Actividad]]="","",'[5]Formulario PPGR1'!#REF!)</f>
        <v>#REF!</v>
      </c>
      <c r="E162" s="14" t="e">
        <f>IF(Tabla1[[#This Row],[Código_Actividad]]="","",'[5]Formulario PPGR1'!#REF!)</f>
        <v>#REF!</v>
      </c>
      <c r="F162" s="14" t="e">
        <f>IF(Tabla1[[#This Row],[Código_Actividad]]="","",'[5]Formulario PPGR1'!#REF!)</f>
        <v>#REF!</v>
      </c>
      <c r="G162" s="381" t="s">
        <v>1455</v>
      </c>
      <c r="H162" s="381" t="s">
        <v>1456</v>
      </c>
      <c r="I162" s="381" t="s">
        <v>1150</v>
      </c>
      <c r="J162" s="381">
        <v>36000</v>
      </c>
      <c r="K162" s="382">
        <v>2.11</v>
      </c>
      <c r="L162" s="382" t="e">
        <f>[6]!Tabla1[[#This Row],[Cantidad de Insumos]]*[6]!Tabla1[[#This Row],[Precio Unitario]]</f>
        <v>#REF!</v>
      </c>
      <c r="M162" s="383">
        <v>239301</v>
      </c>
      <c r="N162" s="384" t="s">
        <v>33</v>
      </c>
    </row>
    <row r="163" spans="2:14" ht="15.75">
      <c r="B163" s="14" t="e">
        <f>IF(Tabla1[[#This Row],[Código_Actividad]]="","",CONCATENATE(Tabla1[[#This Row],[POA]],".",Tabla1[[#This Row],[SRS]],".",Tabla1[[#This Row],[AREA]],".",Tabla1[[#This Row],[TIPO]]))</f>
        <v>#REF!</v>
      </c>
      <c r="C163" s="14" t="e">
        <f>IF(Tabla1[[#This Row],[Código_Actividad]]="","",'[5]Formulario PPGR1'!#REF!)</f>
        <v>#REF!</v>
      </c>
      <c r="D163" s="14" t="e">
        <f>IF(Tabla1[[#This Row],[Código_Actividad]]="","",'[5]Formulario PPGR1'!#REF!)</f>
        <v>#REF!</v>
      </c>
      <c r="E163" s="14" t="e">
        <f>IF(Tabla1[[#This Row],[Código_Actividad]]="","",'[5]Formulario PPGR1'!#REF!)</f>
        <v>#REF!</v>
      </c>
      <c r="F163" s="14" t="e">
        <f>IF(Tabla1[[#This Row],[Código_Actividad]]="","",'[5]Formulario PPGR1'!#REF!)</f>
        <v>#REF!</v>
      </c>
      <c r="G163" s="381" t="s">
        <v>1457</v>
      </c>
      <c r="H163" s="381" t="s">
        <v>1458</v>
      </c>
      <c r="I163" s="381" t="s">
        <v>1150</v>
      </c>
      <c r="J163" s="381">
        <v>400</v>
      </c>
      <c r="K163" s="382">
        <v>18</v>
      </c>
      <c r="L163" s="382" t="e">
        <f>[6]!Tabla1[[#This Row],[Cantidad de Insumos]]*[6]!Tabla1[[#This Row],[Precio Unitario]]</f>
        <v>#REF!</v>
      </c>
      <c r="M163" s="383">
        <v>239301</v>
      </c>
      <c r="N163" s="384" t="s">
        <v>33</v>
      </c>
    </row>
    <row r="164" spans="2:14" ht="15.75">
      <c r="B164" s="14" t="e">
        <f>IF(Tabla1[[#This Row],[Código_Actividad]]="","",CONCATENATE(Tabla1[[#This Row],[POA]],".",Tabla1[[#This Row],[SRS]],".",Tabla1[[#This Row],[AREA]],".",Tabla1[[#This Row],[TIPO]]))</f>
        <v>#REF!</v>
      </c>
      <c r="C164" s="14" t="e">
        <f>IF(Tabla1[[#This Row],[Código_Actividad]]="","",'[5]Formulario PPGR1'!#REF!)</f>
        <v>#REF!</v>
      </c>
      <c r="D164" s="14" t="e">
        <f>IF(Tabla1[[#This Row],[Código_Actividad]]="","",'[5]Formulario PPGR1'!#REF!)</f>
        <v>#REF!</v>
      </c>
      <c r="E164" s="14" t="e">
        <f>IF(Tabla1[[#This Row],[Código_Actividad]]="","",'[5]Formulario PPGR1'!#REF!)</f>
        <v>#REF!</v>
      </c>
      <c r="F164" s="14" t="e">
        <f>IF(Tabla1[[#This Row],[Código_Actividad]]="","",'[5]Formulario PPGR1'!#REF!)</f>
        <v>#REF!</v>
      </c>
      <c r="G164" s="381" t="s">
        <v>1459</v>
      </c>
      <c r="H164" s="381" t="s">
        <v>1460</v>
      </c>
      <c r="I164" s="381" t="s">
        <v>1150</v>
      </c>
      <c r="J164" s="381">
        <v>400</v>
      </c>
      <c r="K164" s="382">
        <v>52.5</v>
      </c>
      <c r="L164" s="382" t="e">
        <f>[6]!Tabla1[[#This Row],[Cantidad de Insumos]]*[6]!Tabla1[[#This Row],[Precio Unitario]]</f>
        <v>#REF!</v>
      </c>
      <c r="M164" s="383">
        <v>239301</v>
      </c>
      <c r="N164" s="384" t="s">
        <v>33</v>
      </c>
    </row>
    <row r="165" spans="2:14" ht="15.75">
      <c r="B165" s="14" t="e">
        <f>IF(Tabla1[[#This Row],[Código_Actividad]]="","",CONCATENATE(Tabla1[[#This Row],[POA]],".",Tabla1[[#This Row],[SRS]],".",Tabla1[[#This Row],[AREA]],".",Tabla1[[#This Row],[TIPO]]))</f>
        <v>#REF!</v>
      </c>
      <c r="C165" s="14" t="e">
        <f>IF(Tabla1[[#This Row],[Código_Actividad]]="","",'[5]Formulario PPGR1'!#REF!)</f>
        <v>#REF!</v>
      </c>
      <c r="D165" s="14" t="e">
        <f>IF(Tabla1[[#This Row],[Código_Actividad]]="","",'[5]Formulario PPGR1'!#REF!)</f>
        <v>#REF!</v>
      </c>
      <c r="E165" s="14" t="e">
        <f>IF(Tabla1[[#This Row],[Código_Actividad]]="","",'[5]Formulario PPGR1'!#REF!)</f>
        <v>#REF!</v>
      </c>
      <c r="F165" s="14" t="e">
        <f>IF(Tabla1[[#This Row],[Código_Actividad]]="","",'[5]Formulario PPGR1'!#REF!)</f>
        <v>#REF!</v>
      </c>
      <c r="G165" s="381" t="s">
        <v>1461</v>
      </c>
      <c r="H165" s="381" t="s">
        <v>1462</v>
      </c>
      <c r="I165" s="381" t="s">
        <v>1150</v>
      </c>
      <c r="J165" s="381">
        <v>400</v>
      </c>
      <c r="K165" s="382">
        <v>24.51</v>
      </c>
      <c r="L165" s="382" t="e">
        <f>[6]!Tabla1[[#This Row],[Cantidad de Insumos]]*[6]!Tabla1[[#This Row],[Precio Unitario]]</f>
        <v>#REF!</v>
      </c>
      <c r="M165" s="383">
        <v>239301</v>
      </c>
      <c r="N165" s="384" t="s">
        <v>33</v>
      </c>
    </row>
    <row r="166" spans="2:14" ht="15.75">
      <c r="B166" s="14" t="e">
        <f>IF(Tabla1[[#This Row],[Código_Actividad]]="","",CONCATENATE(Tabla1[[#This Row],[POA]],".",Tabla1[[#This Row],[SRS]],".",Tabla1[[#This Row],[AREA]],".",Tabla1[[#This Row],[TIPO]]))</f>
        <v>#REF!</v>
      </c>
      <c r="C166" s="14" t="e">
        <f>IF(Tabla1[[#This Row],[Código_Actividad]]="","",'[5]Formulario PPGR1'!#REF!)</f>
        <v>#REF!</v>
      </c>
      <c r="D166" s="14" t="e">
        <f>IF(Tabla1[[#This Row],[Código_Actividad]]="","",'[5]Formulario PPGR1'!#REF!)</f>
        <v>#REF!</v>
      </c>
      <c r="E166" s="14" t="e">
        <f>IF(Tabla1[[#This Row],[Código_Actividad]]="","",'[5]Formulario PPGR1'!#REF!)</f>
        <v>#REF!</v>
      </c>
      <c r="F166" s="14" t="e">
        <f>IF(Tabla1[[#This Row],[Código_Actividad]]="","",'[5]Formulario PPGR1'!#REF!)</f>
        <v>#REF!</v>
      </c>
      <c r="G166" s="381" t="s">
        <v>1463</v>
      </c>
      <c r="H166" s="381" t="s">
        <v>1464</v>
      </c>
      <c r="I166" s="381" t="s">
        <v>1150</v>
      </c>
      <c r="J166" s="381">
        <v>2000</v>
      </c>
      <c r="K166" s="382">
        <v>1.51</v>
      </c>
      <c r="L166" s="382" t="e">
        <f>[6]!Tabla1[[#This Row],[Cantidad de Insumos]]*[6]!Tabla1[[#This Row],[Precio Unitario]]</f>
        <v>#REF!</v>
      </c>
      <c r="M166" s="383">
        <v>239301</v>
      </c>
      <c r="N166" s="384" t="s">
        <v>33</v>
      </c>
    </row>
    <row r="167" spans="2:14" ht="15.75">
      <c r="B167" s="14" t="e">
        <f>IF(Tabla1[[#This Row],[Código_Actividad]]="","",CONCATENATE(Tabla1[[#This Row],[POA]],".",Tabla1[[#This Row],[SRS]],".",Tabla1[[#This Row],[AREA]],".",Tabla1[[#This Row],[TIPO]]))</f>
        <v>#REF!</v>
      </c>
      <c r="C167" s="14" t="e">
        <f>IF(Tabla1[[#This Row],[Código_Actividad]]="","",'[5]Formulario PPGR1'!#REF!)</f>
        <v>#REF!</v>
      </c>
      <c r="D167" s="14" t="e">
        <f>IF(Tabla1[[#This Row],[Código_Actividad]]="","",'[5]Formulario PPGR1'!#REF!)</f>
        <v>#REF!</v>
      </c>
      <c r="E167" s="14" t="e">
        <f>IF(Tabla1[[#This Row],[Código_Actividad]]="","",'[5]Formulario PPGR1'!#REF!)</f>
        <v>#REF!</v>
      </c>
      <c r="F167" s="14" t="e">
        <f>IF(Tabla1[[#This Row],[Código_Actividad]]="","",'[5]Formulario PPGR1'!#REF!)</f>
        <v>#REF!</v>
      </c>
      <c r="G167" s="381" t="s">
        <v>1465</v>
      </c>
      <c r="H167" s="381" t="s">
        <v>1466</v>
      </c>
      <c r="I167" s="381" t="s">
        <v>1150</v>
      </c>
      <c r="J167" s="381">
        <v>80</v>
      </c>
      <c r="K167" s="382">
        <v>575</v>
      </c>
      <c r="L167" s="382" t="e">
        <f>[6]!Tabla1[[#This Row],[Cantidad de Insumos]]*[6]!Tabla1[[#This Row],[Precio Unitario]]</f>
        <v>#REF!</v>
      </c>
      <c r="M167" s="383">
        <v>234101</v>
      </c>
      <c r="N167" s="384" t="s">
        <v>33</v>
      </c>
    </row>
    <row r="168" spans="2:14" ht="15.75">
      <c r="B168" s="14" t="e">
        <f>IF(Tabla1[[#This Row],[Código_Actividad]]="","",CONCATENATE(Tabla1[[#This Row],[POA]],".",Tabla1[[#This Row],[SRS]],".",Tabla1[[#This Row],[AREA]],".",Tabla1[[#This Row],[TIPO]]))</f>
        <v>#REF!</v>
      </c>
      <c r="C168" s="14" t="e">
        <f>IF(Tabla1[[#This Row],[Código_Actividad]]="","",'[5]Formulario PPGR1'!#REF!)</f>
        <v>#REF!</v>
      </c>
      <c r="D168" s="14" t="e">
        <f>IF(Tabla1[[#This Row],[Código_Actividad]]="","",'[5]Formulario PPGR1'!#REF!)</f>
        <v>#REF!</v>
      </c>
      <c r="E168" s="14" t="e">
        <f>IF(Tabla1[[#This Row],[Código_Actividad]]="","",'[5]Formulario PPGR1'!#REF!)</f>
        <v>#REF!</v>
      </c>
      <c r="F168" s="14" t="e">
        <f>IF(Tabla1[[#This Row],[Código_Actividad]]="","",'[5]Formulario PPGR1'!#REF!)</f>
        <v>#REF!</v>
      </c>
      <c r="G168" s="381" t="s">
        <v>1467</v>
      </c>
      <c r="H168" s="381" t="s">
        <v>1468</v>
      </c>
      <c r="I168" s="381" t="s">
        <v>1150</v>
      </c>
      <c r="J168" s="381">
        <v>100</v>
      </c>
      <c r="K168" s="382">
        <v>6120.53</v>
      </c>
      <c r="L168" s="382" t="e">
        <f>[6]!Tabla1[[#This Row],[Cantidad de Insumos]]*[6]!Tabla1[[#This Row],[Precio Unitario]]</f>
        <v>#REF!</v>
      </c>
      <c r="M168" s="383">
        <v>239301</v>
      </c>
      <c r="N168" s="384" t="s">
        <v>33</v>
      </c>
    </row>
    <row r="169" spans="2:14" ht="15.75">
      <c r="B169" s="14" t="e">
        <f>IF(Tabla1[[#This Row],[Código_Actividad]]="","",CONCATENATE(Tabla1[[#This Row],[POA]],".",Tabla1[[#This Row],[SRS]],".",Tabla1[[#This Row],[AREA]],".",Tabla1[[#This Row],[TIPO]]))</f>
        <v>#REF!</v>
      </c>
      <c r="C169" s="14" t="e">
        <f>IF(Tabla1[[#This Row],[Código_Actividad]]="","",'[5]Formulario PPGR1'!#REF!)</f>
        <v>#REF!</v>
      </c>
      <c r="D169" s="14" t="e">
        <f>IF(Tabla1[[#This Row],[Código_Actividad]]="","",'[5]Formulario PPGR1'!#REF!)</f>
        <v>#REF!</v>
      </c>
      <c r="E169" s="14" t="e">
        <f>IF(Tabla1[[#This Row],[Código_Actividad]]="","",'[5]Formulario PPGR1'!#REF!)</f>
        <v>#REF!</v>
      </c>
      <c r="F169" s="14" t="e">
        <f>IF(Tabla1[[#This Row],[Código_Actividad]]="","",'[5]Formulario PPGR1'!#REF!)</f>
        <v>#REF!</v>
      </c>
      <c r="G169" s="381" t="s">
        <v>1469</v>
      </c>
      <c r="H169" s="381" t="s">
        <v>1470</v>
      </c>
      <c r="I169" s="381" t="s">
        <v>1150</v>
      </c>
      <c r="J169" s="381">
        <v>20</v>
      </c>
      <c r="K169" s="382">
        <v>650</v>
      </c>
      <c r="L169" s="382" t="e">
        <f>[6]!Tabla1[[#This Row],[Cantidad de Insumos]]*[6]!Tabla1[[#This Row],[Precio Unitario]]</f>
        <v>#REF!</v>
      </c>
      <c r="M169" s="383">
        <v>239301</v>
      </c>
      <c r="N169" s="384" t="s">
        <v>33</v>
      </c>
    </row>
    <row r="170" spans="2:14" ht="15.75">
      <c r="B170" s="14" t="e">
        <f>IF(Tabla1[[#This Row],[Código_Actividad]]="","",CONCATENATE(Tabla1[[#This Row],[POA]],".",Tabla1[[#This Row],[SRS]],".",Tabla1[[#This Row],[AREA]],".",Tabla1[[#This Row],[TIPO]]))</f>
        <v>#REF!</v>
      </c>
      <c r="C170" s="14" t="e">
        <f>IF(Tabla1[[#This Row],[Código_Actividad]]="","",'[5]Formulario PPGR1'!#REF!)</f>
        <v>#REF!</v>
      </c>
      <c r="D170" s="14" t="e">
        <f>IF(Tabla1[[#This Row],[Código_Actividad]]="","",'[5]Formulario PPGR1'!#REF!)</f>
        <v>#REF!</v>
      </c>
      <c r="E170" s="14" t="e">
        <f>IF(Tabla1[[#This Row],[Código_Actividad]]="","",'[5]Formulario PPGR1'!#REF!)</f>
        <v>#REF!</v>
      </c>
      <c r="F170" s="14" t="e">
        <f>IF(Tabla1[[#This Row],[Código_Actividad]]="","",'[5]Formulario PPGR1'!#REF!)</f>
        <v>#REF!</v>
      </c>
      <c r="G170" s="381" t="s">
        <v>1471</v>
      </c>
      <c r="H170" s="381" t="s">
        <v>1472</v>
      </c>
      <c r="I170" s="381" t="s">
        <v>1150</v>
      </c>
      <c r="J170" s="381">
        <v>800</v>
      </c>
      <c r="K170" s="382">
        <v>255</v>
      </c>
      <c r="L170" s="382" t="e">
        <f>[6]!Tabla1[[#This Row],[Cantidad de Insumos]]*[6]!Tabla1[[#This Row],[Precio Unitario]]</f>
        <v>#REF!</v>
      </c>
      <c r="M170" s="383">
        <v>234101</v>
      </c>
      <c r="N170" s="384" t="s">
        <v>33</v>
      </c>
    </row>
    <row r="171" spans="2:14" ht="15.75">
      <c r="B171" s="14" t="e">
        <f>IF(Tabla1[[#This Row],[Código_Actividad]]="","",CONCATENATE(Tabla1[[#This Row],[POA]],".",Tabla1[[#This Row],[SRS]],".",Tabla1[[#This Row],[AREA]],".",Tabla1[[#This Row],[TIPO]]))</f>
        <v>#REF!</v>
      </c>
      <c r="C171" s="14" t="e">
        <f>IF(Tabla1[[#This Row],[Código_Actividad]]="","",'[5]Formulario PPGR1'!#REF!)</f>
        <v>#REF!</v>
      </c>
      <c r="D171" s="14" t="e">
        <f>IF(Tabla1[[#This Row],[Código_Actividad]]="","",'[5]Formulario PPGR1'!#REF!)</f>
        <v>#REF!</v>
      </c>
      <c r="E171" s="14" t="e">
        <f>IF(Tabla1[[#This Row],[Código_Actividad]]="","",'[5]Formulario PPGR1'!#REF!)</f>
        <v>#REF!</v>
      </c>
      <c r="F171" s="14" t="e">
        <f>IF(Tabla1[[#This Row],[Código_Actividad]]="","",'[5]Formulario PPGR1'!#REF!)</f>
        <v>#REF!</v>
      </c>
      <c r="G171" s="381" t="s">
        <v>1473</v>
      </c>
      <c r="H171" s="381" t="s">
        <v>1474</v>
      </c>
      <c r="I171" s="381" t="s">
        <v>1150</v>
      </c>
      <c r="J171" s="381">
        <v>1200</v>
      </c>
      <c r="K171" s="382">
        <v>20</v>
      </c>
      <c r="L171" s="382" t="e">
        <f>[6]!Tabla1[[#This Row],[Cantidad de Insumos]]*[6]!Tabla1[[#This Row],[Precio Unitario]]</f>
        <v>#REF!</v>
      </c>
      <c r="M171" s="383">
        <v>234101</v>
      </c>
      <c r="N171" s="384" t="s">
        <v>33</v>
      </c>
    </row>
    <row r="172" spans="2:14" ht="15.75">
      <c r="B172" s="14" t="e">
        <f>IF(Tabla1[[#This Row],[Código_Actividad]]="","",CONCATENATE(Tabla1[[#This Row],[POA]],".",Tabla1[[#This Row],[SRS]],".",Tabla1[[#This Row],[AREA]],".",Tabla1[[#This Row],[TIPO]]))</f>
        <v>#REF!</v>
      </c>
      <c r="C172" s="14" t="e">
        <f>IF(Tabla1[[#This Row],[Código_Actividad]]="","",'[5]Formulario PPGR1'!#REF!)</f>
        <v>#REF!</v>
      </c>
      <c r="D172" s="14" t="e">
        <f>IF(Tabla1[[#This Row],[Código_Actividad]]="","",'[5]Formulario PPGR1'!#REF!)</f>
        <v>#REF!</v>
      </c>
      <c r="E172" s="14" t="e">
        <f>IF(Tabla1[[#This Row],[Código_Actividad]]="","",'[5]Formulario PPGR1'!#REF!)</f>
        <v>#REF!</v>
      </c>
      <c r="F172" s="14" t="e">
        <f>IF(Tabla1[[#This Row],[Código_Actividad]]="","",'[5]Formulario PPGR1'!#REF!)</f>
        <v>#REF!</v>
      </c>
      <c r="G172" s="381" t="s">
        <v>1475</v>
      </c>
      <c r="H172" s="381" t="s">
        <v>1476</v>
      </c>
      <c r="I172" s="381" t="s">
        <v>1150</v>
      </c>
      <c r="J172" s="381">
        <v>600</v>
      </c>
      <c r="K172" s="382">
        <v>41.6</v>
      </c>
      <c r="L172" s="382" t="e">
        <f>[6]!Tabla1[[#This Row],[Cantidad de Insumos]]*[6]!Tabla1[[#This Row],[Precio Unitario]]</f>
        <v>#REF!</v>
      </c>
      <c r="M172" s="383">
        <v>234101</v>
      </c>
      <c r="N172" s="384" t="s">
        <v>33</v>
      </c>
    </row>
    <row r="173" spans="2:14" ht="15.75">
      <c r="B173" s="14" t="e">
        <f>IF(Tabla1[[#This Row],[Código_Actividad]]="","",CONCATENATE(Tabla1[[#This Row],[POA]],".",Tabla1[[#This Row],[SRS]],".",Tabla1[[#This Row],[AREA]],".",Tabla1[[#This Row],[TIPO]]))</f>
        <v>#REF!</v>
      </c>
      <c r="C173" s="14" t="e">
        <f>IF(Tabla1[[#This Row],[Código_Actividad]]="","",'[5]Formulario PPGR1'!#REF!)</f>
        <v>#REF!</v>
      </c>
      <c r="D173" s="14" t="e">
        <f>IF(Tabla1[[#This Row],[Código_Actividad]]="","",'[5]Formulario PPGR1'!#REF!)</f>
        <v>#REF!</v>
      </c>
      <c r="E173" s="14" t="e">
        <f>IF(Tabla1[[#This Row],[Código_Actividad]]="","",'[5]Formulario PPGR1'!#REF!)</f>
        <v>#REF!</v>
      </c>
      <c r="F173" s="14" t="e">
        <f>IF(Tabla1[[#This Row],[Código_Actividad]]="","",'[5]Formulario PPGR1'!#REF!)</f>
        <v>#REF!</v>
      </c>
      <c r="G173" s="381" t="s">
        <v>1477</v>
      </c>
      <c r="H173" s="381" t="s">
        <v>1478</v>
      </c>
      <c r="I173" s="381" t="s">
        <v>1150</v>
      </c>
      <c r="J173" s="381">
        <v>40</v>
      </c>
      <c r="K173" s="382">
        <v>443.06</v>
      </c>
      <c r="L173" s="382" t="e">
        <f>[6]!Tabla1[[#This Row],[Cantidad de Insumos]]*[6]!Tabla1[[#This Row],[Precio Unitario]]</f>
        <v>#REF!</v>
      </c>
      <c r="M173" s="383">
        <v>234101</v>
      </c>
      <c r="N173" s="384" t="s">
        <v>33</v>
      </c>
    </row>
    <row r="174" spans="2:14" ht="15.75">
      <c r="B174" s="14" t="e">
        <f>IF(Tabla1[[#This Row],[Código_Actividad]]="","",CONCATENATE(Tabla1[[#This Row],[POA]],".",Tabla1[[#This Row],[SRS]],".",Tabla1[[#This Row],[AREA]],".",Tabla1[[#This Row],[TIPO]]))</f>
        <v>#REF!</v>
      </c>
      <c r="C174" s="14" t="e">
        <f>IF(Tabla1[[#This Row],[Código_Actividad]]="","",'[5]Formulario PPGR1'!#REF!)</f>
        <v>#REF!</v>
      </c>
      <c r="D174" s="14" t="e">
        <f>IF(Tabla1[[#This Row],[Código_Actividad]]="","",'[5]Formulario PPGR1'!#REF!)</f>
        <v>#REF!</v>
      </c>
      <c r="E174" s="14" t="e">
        <f>IF(Tabla1[[#This Row],[Código_Actividad]]="","",'[5]Formulario PPGR1'!#REF!)</f>
        <v>#REF!</v>
      </c>
      <c r="F174" s="14" t="e">
        <f>IF(Tabla1[[#This Row],[Código_Actividad]]="","",'[5]Formulario PPGR1'!#REF!)</f>
        <v>#REF!</v>
      </c>
      <c r="G174" s="381" t="s">
        <v>1479</v>
      </c>
      <c r="H174" s="381" t="s">
        <v>1480</v>
      </c>
      <c r="I174" s="381" t="s">
        <v>1150</v>
      </c>
      <c r="J174" s="381">
        <v>100</v>
      </c>
      <c r="K174" s="382">
        <v>1490</v>
      </c>
      <c r="L174" s="382" t="e">
        <f>[6]!Tabla1[[#This Row],[Cantidad de Insumos]]*[6]!Tabla1[[#This Row],[Precio Unitario]]</f>
        <v>#REF!</v>
      </c>
      <c r="M174" s="383">
        <v>234101</v>
      </c>
      <c r="N174" s="384" t="s">
        <v>33</v>
      </c>
    </row>
    <row r="175" spans="2:14" ht="15.75">
      <c r="B175" s="14" t="e">
        <f>IF(Tabla1[[#This Row],[Código_Actividad]]="","",CONCATENATE(Tabla1[[#This Row],[POA]],".",Tabla1[[#This Row],[SRS]],".",Tabla1[[#This Row],[AREA]],".",Tabla1[[#This Row],[TIPO]]))</f>
        <v>#REF!</v>
      </c>
      <c r="C175" s="14" t="e">
        <f>IF(Tabla1[[#This Row],[Código_Actividad]]="","",'[5]Formulario PPGR1'!#REF!)</f>
        <v>#REF!</v>
      </c>
      <c r="D175" s="14" t="e">
        <f>IF(Tabla1[[#This Row],[Código_Actividad]]="","",'[5]Formulario PPGR1'!#REF!)</f>
        <v>#REF!</v>
      </c>
      <c r="E175" s="14" t="e">
        <f>IF(Tabla1[[#This Row],[Código_Actividad]]="","",'[5]Formulario PPGR1'!#REF!)</f>
        <v>#REF!</v>
      </c>
      <c r="F175" s="14" t="e">
        <f>IF(Tabla1[[#This Row],[Código_Actividad]]="","",'[5]Formulario PPGR1'!#REF!)</f>
        <v>#REF!</v>
      </c>
      <c r="G175" s="381" t="s">
        <v>1481</v>
      </c>
      <c r="H175" s="381" t="s">
        <v>1482</v>
      </c>
      <c r="I175" s="381" t="s">
        <v>1150</v>
      </c>
      <c r="J175" s="381">
        <v>200</v>
      </c>
      <c r="K175" s="382">
        <v>160</v>
      </c>
      <c r="L175" s="382" t="e">
        <f>[6]!Tabla1[[#This Row],[Cantidad de Insumos]]*[6]!Tabla1[[#This Row],[Precio Unitario]]</f>
        <v>#REF!</v>
      </c>
      <c r="M175" s="383">
        <v>234101</v>
      </c>
      <c r="N175" s="384" t="s">
        <v>33</v>
      </c>
    </row>
    <row r="176" spans="2:14" ht="15.75">
      <c r="B176" s="14" t="e">
        <f>IF(Tabla1[[#This Row],[Código_Actividad]]="","",CONCATENATE(Tabla1[[#This Row],[POA]],".",Tabla1[[#This Row],[SRS]],".",Tabla1[[#This Row],[AREA]],".",Tabla1[[#This Row],[TIPO]]))</f>
        <v>#REF!</v>
      </c>
      <c r="C176" s="14" t="e">
        <f>IF(Tabla1[[#This Row],[Código_Actividad]]="","",'[5]Formulario PPGR1'!#REF!)</f>
        <v>#REF!</v>
      </c>
      <c r="D176" s="14" t="e">
        <f>IF(Tabla1[[#This Row],[Código_Actividad]]="","",'[5]Formulario PPGR1'!#REF!)</f>
        <v>#REF!</v>
      </c>
      <c r="E176" s="14" t="e">
        <f>IF(Tabla1[[#This Row],[Código_Actividad]]="","",'[5]Formulario PPGR1'!#REF!)</f>
        <v>#REF!</v>
      </c>
      <c r="F176" s="14" t="e">
        <f>IF(Tabla1[[#This Row],[Código_Actividad]]="","",'[5]Formulario PPGR1'!#REF!)</f>
        <v>#REF!</v>
      </c>
      <c r="G176" s="381" t="s">
        <v>1483</v>
      </c>
      <c r="H176" s="381" t="s">
        <v>1484</v>
      </c>
      <c r="I176" s="381" t="s">
        <v>1150</v>
      </c>
      <c r="J176" s="381">
        <v>2700</v>
      </c>
      <c r="K176" s="382">
        <v>221</v>
      </c>
      <c r="L176" s="382" t="e">
        <f>[6]!Tabla1[[#This Row],[Cantidad de Insumos]]*[6]!Tabla1[[#This Row],[Precio Unitario]]</f>
        <v>#REF!</v>
      </c>
      <c r="M176" s="383">
        <v>239301</v>
      </c>
      <c r="N176" s="384" t="s">
        <v>33</v>
      </c>
    </row>
    <row r="177" spans="2:14" ht="15.75">
      <c r="B177" s="14" t="e">
        <f>IF(Tabla1[[#This Row],[Código_Actividad]]="","",CONCATENATE(Tabla1[[#This Row],[POA]],".",Tabla1[[#This Row],[SRS]],".",Tabla1[[#This Row],[AREA]],".",Tabla1[[#This Row],[TIPO]]))</f>
        <v>#REF!</v>
      </c>
      <c r="C177" s="14" t="e">
        <f>IF(Tabla1[[#This Row],[Código_Actividad]]="","",'[5]Formulario PPGR1'!#REF!)</f>
        <v>#REF!</v>
      </c>
      <c r="D177" s="14" t="e">
        <f>IF(Tabla1[[#This Row],[Código_Actividad]]="","",'[5]Formulario PPGR1'!#REF!)</f>
        <v>#REF!</v>
      </c>
      <c r="E177" s="14" t="e">
        <f>IF(Tabla1[[#This Row],[Código_Actividad]]="","",'[5]Formulario PPGR1'!#REF!)</f>
        <v>#REF!</v>
      </c>
      <c r="F177" s="14" t="e">
        <f>IF(Tabla1[[#This Row],[Código_Actividad]]="","",'[5]Formulario PPGR1'!#REF!)</f>
        <v>#REF!</v>
      </c>
      <c r="G177" s="381" t="s">
        <v>1485</v>
      </c>
      <c r="H177" s="381" t="s">
        <v>1486</v>
      </c>
      <c r="I177" s="381" t="s">
        <v>1150</v>
      </c>
      <c r="J177" s="381">
        <v>400</v>
      </c>
      <c r="K177" s="382">
        <v>3.95</v>
      </c>
      <c r="L177" s="382" t="e">
        <f>[6]!Tabla1[[#This Row],[Cantidad de Insumos]]*[6]!Tabla1[[#This Row],[Precio Unitario]]</f>
        <v>#REF!</v>
      </c>
      <c r="M177" s="383">
        <v>234101</v>
      </c>
      <c r="N177" s="384" t="s">
        <v>33</v>
      </c>
    </row>
    <row r="178" spans="2:14" ht="15.75">
      <c r="B178" s="14" t="e">
        <f>IF(Tabla1[[#This Row],[Código_Actividad]]="","",CONCATENATE(Tabla1[[#This Row],[POA]],".",Tabla1[[#This Row],[SRS]],".",Tabla1[[#This Row],[AREA]],".",Tabla1[[#This Row],[TIPO]]))</f>
        <v>#REF!</v>
      </c>
      <c r="C178" s="14" t="e">
        <f>IF(Tabla1[[#This Row],[Código_Actividad]]="","",'[5]Formulario PPGR1'!#REF!)</f>
        <v>#REF!</v>
      </c>
      <c r="D178" s="14" t="e">
        <f>IF(Tabla1[[#This Row],[Código_Actividad]]="","",'[5]Formulario PPGR1'!#REF!)</f>
        <v>#REF!</v>
      </c>
      <c r="E178" s="14" t="e">
        <f>IF(Tabla1[[#This Row],[Código_Actividad]]="","",'[5]Formulario PPGR1'!#REF!)</f>
        <v>#REF!</v>
      </c>
      <c r="F178" s="14" t="e">
        <f>IF(Tabla1[[#This Row],[Código_Actividad]]="","",'[5]Formulario PPGR1'!#REF!)</f>
        <v>#REF!</v>
      </c>
      <c r="G178" s="381" t="s">
        <v>1487</v>
      </c>
      <c r="H178" s="381" t="s">
        <v>1488</v>
      </c>
      <c r="I178" s="381" t="s">
        <v>1150</v>
      </c>
      <c r="J178" s="381">
        <v>400</v>
      </c>
      <c r="K178" s="382">
        <v>0.45</v>
      </c>
      <c r="L178" s="382" t="e">
        <f>[6]!Tabla1[[#This Row],[Cantidad de Insumos]]*[6]!Tabla1[[#This Row],[Precio Unitario]]</f>
        <v>#REF!</v>
      </c>
      <c r="M178" s="383">
        <v>234101</v>
      </c>
      <c r="N178" s="384" t="s">
        <v>33</v>
      </c>
    </row>
    <row r="179" spans="2:14" ht="15.75">
      <c r="B179" s="14" t="e">
        <f>IF(Tabla1[[#This Row],[Código_Actividad]]="","",CONCATENATE(Tabla1[[#This Row],[POA]],".",Tabla1[[#This Row],[SRS]],".",Tabla1[[#This Row],[AREA]],".",Tabla1[[#This Row],[TIPO]]))</f>
        <v>#REF!</v>
      </c>
      <c r="C179" s="14" t="e">
        <f>IF(Tabla1[[#This Row],[Código_Actividad]]="","",'[5]Formulario PPGR1'!#REF!)</f>
        <v>#REF!</v>
      </c>
      <c r="D179" s="14" t="e">
        <f>IF(Tabla1[[#This Row],[Código_Actividad]]="","",'[5]Formulario PPGR1'!#REF!)</f>
        <v>#REF!</v>
      </c>
      <c r="E179" s="14" t="e">
        <f>IF(Tabla1[[#This Row],[Código_Actividad]]="","",'[5]Formulario PPGR1'!#REF!)</f>
        <v>#REF!</v>
      </c>
      <c r="F179" s="14" t="e">
        <f>IF(Tabla1[[#This Row],[Código_Actividad]]="","",'[5]Formulario PPGR1'!#REF!)</f>
        <v>#REF!</v>
      </c>
      <c r="G179" s="381" t="s">
        <v>1489</v>
      </c>
      <c r="H179" s="381" t="s">
        <v>1490</v>
      </c>
      <c r="I179" s="381" t="s">
        <v>1150</v>
      </c>
      <c r="J179" s="381">
        <v>600</v>
      </c>
      <c r="K179" s="382">
        <v>0.66</v>
      </c>
      <c r="L179" s="382" t="e">
        <f>[6]!Tabla1[[#This Row],[Cantidad de Insumos]]*[6]!Tabla1[[#This Row],[Precio Unitario]]</f>
        <v>#REF!</v>
      </c>
      <c r="M179" s="383">
        <v>234101</v>
      </c>
      <c r="N179" s="384" t="s">
        <v>33</v>
      </c>
    </row>
    <row r="180" spans="2:14" ht="15.75">
      <c r="B180" s="14" t="e">
        <f>IF(Tabla1[[#This Row],[Código_Actividad]]="","",CONCATENATE(Tabla1[[#This Row],[POA]],".",Tabla1[[#This Row],[SRS]],".",Tabla1[[#This Row],[AREA]],".",Tabla1[[#This Row],[TIPO]]))</f>
        <v>#REF!</v>
      </c>
      <c r="C180" s="14" t="e">
        <f>IF(Tabla1[[#This Row],[Código_Actividad]]="","",'[5]Formulario PPGR1'!#REF!)</f>
        <v>#REF!</v>
      </c>
      <c r="D180" s="14" t="e">
        <f>IF(Tabla1[[#This Row],[Código_Actividad]]="","",'[5]Formulario PPGR1'!#REF!)</f>
        <v>#REF!</v>
      </c>
      <c r="E180" s="14" t="e">
        <f>IF(Tabla1[[#This Row],[Código_Actividad]]="","",'[5]Formulario PPGR1'!#REF!)</f>
        <v>#REF!</v>
      </c>
      <c r="F180" s="14" t="e">
        <f>IF(Tabla1[[#This Row],[Código_Actividad]]="","",'[5]Formulario PPGR1'!#REF!)</f>
        <v>#REF!</v>
      </c>
      <c r="G180" s="381" t="s">
        <v>1491</v>
      </c>
      <c r="H180" s="381" t="s">
        <v>1492</v>
      </c>
      <c r="I180" s="381" t="s">
        <v>1150</v>
      </c>
      <c r="J180" s="381">
        <v>240</v>
      </c>
      <c r="K180" s="382">
        <v>0.66</v>
      </c>
      <c r="L180" s="382" t="e">
        <f>[6]!Tabla1[[#This Row],[Cantidad de Insumos]]*[6]!Tabla1[[#This Row],[Precio Unitario]]</f>
        <v>#REF!</v>
      </c>
      <c r="M180" s="383">
        <v>234101</v>
      </c>
      <c r="N180" s="384" t="s">
        <v>33</v>
      </c>
    </row>
    <row r="181" spans="2:14" ht="15.75">
      <c r="B181" s="14" t="e">
        <f>IF(Tabla1[[#This Row],[Código_Actividad]]="","",CONCATENATE(Tabla1[[#This Row],[POA]],".",Tabla1[[#This Row],[SRS]],".",Tabla1[[#This Row],[AREA]],".",Tabla1[[#This Row],[TIPO]]))</f>
        <v>#REF!</v>
      </c>
      <c r="C181" s="14" t="e">
        <f>IF(Tabla1[[#This Row],[Código_Actividad]]="","",'[5]Formulario PPGR1'!#REF!)</f>
        <v>#REF!</v>
      </c>
      <c r="D181" s="14" t="e">
        <f>IF(Tabla1[[#This Row],[Código_Actividad]]="","",'[5]Formulario PPGR1'!#REF!)</f>
        <v>#REF!</v>
      </c>
      <c r="E181" s="14" t="e">
        <f>IF(Tabla1[[#This Row],[Código_Actividad]]="","",'[5]Formulario PPGR1'!#REF!)</f>
        <v>#REF!</v>
      </c>
      <c r="F181" s="14" t="e">
        <f>IF(Tabla1[[#This Row],[Código_Actividad]]="","",'[5]Formulario PPGR1'!#REF!)</f>
        <v>#REF!</v>
      </c>
      <c r="G181" s="381" t="s">
        <v>1493</v>
      </c>
      <c r="H181" s="381" t="s">
        <v>1494</v>
      </c>
      <c r="I181" s="381" t="s">
        <v>1150</v>
      </c>
      <c r="J181" s="381">
        <v>1200</v>
      </c>
      <c r="K181" s="382">
        <v>20</v>
      </c>
      <c r="L181" s="382" t="e">
        <f>[6]!Tabla1[[#This Row],[Cantidad de Insumos]]*[6]!Tabla1[[#This Row],[Precio Unitario]]</f>
        <v>#REF!</v>
      </c>
      <c r="M181" s="383">
        <v>234101</v>
      </c>
      <c r="N181" s="384" t="s">
        <v>33</v>
      </c>
    </row>
    <row r="182" spans="2:14" ht="15.75">
      <c r="B182" s="14" t="e">
        <f>IF(Tabla1[[#This Row],[Código_Actividad]]="","",CONCATENATE(Tabla1[[#This Row],[POA]],".",Tabla1[[#This Row],[SRS]],".",Tabla1[[#This Row],[AREA]],".",Tabla1[[#This Row],[TIPO]]))</f>
        <v>#REF!</v>
      </c>
      <c r="C182" s="14" t="e">
        <f>IF(Tabla1[[#This Row],[Código_Actividad]]="","",'[5]Formulario PPGR1'!#REF!)</f>
        <v>#REF!</v>
      </c>
      <c r="D182" s="14" t="e">
        <f>IF(Tabla1[[#This Row],[Código_Actividad]]="","",'[5]Formulario PPGR1'!#REF!)</f>
        <v>#REF!</v>
      </c>
      <c r="E182" s="14" t="e">
        <f>IF(Tabla1[[#This Row],[Código_Actividad]]="","",'[5]Formulario PPGR1'!#REF!)</f>
        <v>#REF!</v>
      </c>
      <c r="F182" s="14" t="e">
        <f>IF(Tabla1[[#This Row],[Código_Actividad]]="","",'[5]Formulario PPGR1'!#REF!)</f>
        <v>#REF!</v>
      </c>
      <c r="G182" s="381" t="s">
        <v>1495</v>
      </c>
      <c r="H182" s="381" t="s">
        <v>1496</v>
      </c>
      <c r="I182" s="381" t="s">
        <v>1150</v>
      </c>
      <c r="J182" s="381">
        <v>600</v>
      </c>
      <c r="K182" s="382">
        <v>128.72999999999999</v>
      </c>
      <c r="L182" s="382" t="e">
        <f>[6]!Tabla1[[#This Row],[Cantidad de Insumos]]*[6]!Tabla1[[#This Row],[Precio Unitario]]</f>
        <v>#REF!</v>
      </c>
      <c r="M182" s="383">
        <v>237203</v>
      </c>
      <c r="N182" s="384" t="s">
        <v>33</v>
      </c>
    </row>
    <row r="183" spans="2:14" ht="15.75">
      <c r="B183" s="14" t="e">
        <f>IF(Tabla1[[#This Row],[Código_Actividad]]="","",CONCATENATE(Tabla1[[#This Row],[POA]],".",Tabla1[[#This Row],[SRS]],".",Tabla1[[#This Row],[AREA]],".",Tabla1[[#This Row],[TIPO]]))</f>
        <v>#REF!</v>
      </c>
      <c r="C183" s="14" t="e">
        <f>IF(Tabla1[[#This Row],[Código_Actividad]]="","",'[5]Formulario PPGR1'!#REF!)</f>
        <v>#REF!</v>
      </c>
      <c r="D183" s="14" t="e">
        <f>IF(Tabla1[[#This Row],[Código_Actividad]]="","",'[5]Formulario PPGR1'!#REF!)</f>
        <v>#REF!</v>
      </c>
      <c r="E183" s="14" t="e">
        <f>IF(Tabla1[[#This Row],[Código_Actividad]]="","",'[5]Formulario PPGR1'!#REF!)</f>
        <v>#REF!</v>
      </c>
      <c r="F183" s="14" t="e">
        <f>IF(Tabla1[[#This Row],[Código_Actividad]]="","",'[5]Formulario PPGR1'!#REF!)</f>
        <v>#REF!</v>
      </c>
      <c r="G183" s="381" t="s">
        <v>1497</v>
      </c>
      <c r="H183" s="381" t="s">
        <v>1498</v>
      </c>
      <c r="I183" s="381" t="s">
        <v>1150</v>
      </c>
      <c r="J183" s="381">
        <v>400</v>
      </c>
      <c r="K183" s="382">
        <v>9.58</v>
      </c>
      <c r="L183" s="382" t="e">
        <f>[6]!Tabla1[[#This Row],[Cantidad de Insumos]]*[6]!Tabla1[[#This Row],[Precio Unitario]]</f>
        <v>#REF!</v>
      </c>
      <c r="M183" s="383">
        <v>239301</v>
      </c>
      <c r="N183" s="384" t="s">
        <v>33</v>
      </c>
    </row>
    <row r="184" spans="2:14" ht="15.75">
      <c r="B184" s="14" t="e">
        <f>IF(Tabla1[[#This Row],[Código_Actividad]]="","",CONCATENATE(Tabla1[[#This Row],[POA]],".",Tabla1[[#This Row],[SRS]],".",Tabla1[[#This Row],[AREA]],".",Tabla1[[#This Row],[TIPO]]))</f>
        <v>#REF!</v>
      </c>
      <c r="C184" s="14" t="e">
        <f>IF(Tabla1[[#This Row],[Código_Actividad]]="","",'[5]Formulario PPGR1'!#REF!)</f>
        <v>#REF!</v>
      </c>
      <c r="D184" s="14" t="e">
        <f>IF(Tabla1[[#This Row],[Código_Actividad]]="","",'[5]Formulario PPGR1'!#REF!)</f>
        <v>#REF!</v>
      </c>
      <c r="E184" s="14" t="e">
        <f>IF(Tabla1[[#This Row],[Código_Actividad]]="","",'[5]Formulario PPGR1'!#REF!)</f>
        <v>#REF!</v>
      </c>
      <c r="F184" s="14" t="e">
        <f>IF(Tabla1[[#This Row],[Código_Actividad]]="","",'[5]Formulario PPGR1'!#REF!)</f>
        <v>#REF!</v>
      </c>
      <c r="G184" s="381" t="s">
        <v>1499</v>
      </c>
      <c r="H184" s="381" t="s">
        <v>1500</v>
      </c>
      <c r="I184" s="381" t="s">
        <v>1150</v>
      </c>
      <c r="J184" s="381">
        <v>6000</v>
      </c>
      <c r="K184" s="382">
        <v>1.64</v>
      </c>
      <c r="L184" s="382" t="e">
        <f>[6]!Tabla1[[#This Row],[Cantidad de Insumos]]*[6]!Tabla1[[#This Row],[Precio Unitario]]</f>
        <v>#REF!</v>
      </c>
      <c r="M184" s="383">
        <v>239301</v>
      </c>
      <c r="N184" s="384" t="s">
        <v>33</v>
      </c>
    </row>
    <row r="185" spans="2:14" ht="15.75">
      <c r="B185" s="14" t="e">
        <f>IF(Tabla1[[#This Row],[Código_Actividad]]="","",CONCATENATE(Tabla1[[#This Row],[POA]],".",Tabla1[[#This Row],[SRS]],".",Tabla1[[#This Row],[AREA]],".",Tabla1[[#This Row],[TIPO]]))</f>
        <v>#REF!</v>
      </c>
      <c r="C185" s="14" t="e">
        <f>IF(Tabla1[[#This Row],[Código_Actividad]]="","",'[5]Formulario PPGR1'!#REF!)</f>
        <v>#REF!</v>
      </c>
      <c r="D185" s="14" t="e">
        <f>IF(Tabla1[[#This Row],[Código_Actividad]]="","",'[5]Formulario PPGR1'!#REF!)</f>
        <v>#REF!</v>
      </c>
      <c r="E185" s="14" t="e">
        <f>IF(Tabla1[[#This Row],[Código_Actividad]]="","",'[5]Formulario PPGR1'!#REF!)</f>
        <v>#REF!</v>
      </c>
      <c r="F185" s="14" t="e">
        <f>IF(Tabla1[[#This Row],[Código_Actividad]]="","",'[5]Formulario PPGR1'!#REF!)</f>
        <v>#REF!</v>
      </c>
      <c r="G185" s="381" t="s">
        <v>1501</v>
      </c>
      <c r="H185" s="381" t="s">
        <v>1502</v>
      </c>
      <c r="I185" s="381" t="s">
        <v>1150</v>
      </c>
      <c r="J185" s="381">
        <v>6000</v>
      </c>
      <c r="K185" s="382">
        <v>1</v>
      </c>
      <c r="L185" s="382" t="e">
        <f>[6]!Tabla1[[#This Row],[Cantidad de Insumos]]*[6]!Tabla1[[#This Row],[Precio Unitario]]</f>
        <v>#REF!</v>
      </c>
      <c r="M185" s="383">
        <v>239301</v>
      </c>
      <c r="N185" s="384" t="s">
        <v>33</v>
      </c>
    </row>
    <row r="186" spans="2:14" ht="15.75">
      <c r="B186" s="14" t="e">
        <f>IF(Tabla1[[#This Row],[Código_Actividad]]="","",CONCATENATE(Tabla1[[#This Row],[POA]],".",Tabla1[[#This Row],[SRS]],".",Tabla1[[#This Row],[AREA]],".",Tabla1[[#This Row],[TIPO]]))</f>
        <v>#REF!</v>
      </c>
      <c r="C186" s="14" t="e">
        <f>IF(Tabla1[[#This Row],[Código_Actividad]]="","",'[5]Formulario PPGR1'!#REF!)</f>
        <v>#REF!</v>
      </c>
      <c r="D186" s="14" t="e">
        <f>IF(Tabla1[[#This Row],[Código_Actividad]]="","",'[5]Formulario PPGR1'!#REF!)</f>
        <v>#REF!</v>
      </c>
      <c r="E186" s="14" t="e">
        <f>IF(Tabla1[[#This Row],[Código_Actividad]]="","",'[5]Formulario PPGR1'!#REF!)</f>
        <v>#REF!</v>
      </c>
      <c r="F186" s="14" t="e">
        <f>IF(Tabla1[[#This Row],[Código_Actividad]]="","",'[5]Formulario PPGR1'!#REF!)</f>
        <v>#REF!</v>
      </c>
      <c r="G186" s="381" t="s">
        <v>1503</v>
      </c>
      <c r="H186" s="381" t="s">
        <v>1504</v>
      </c>
      <c r="I186" s="381" t="s">
        <v>1150</v>
      </c>
      <c r="J186" s="381">
        <v>6000</v>
      </c>
      <c r="K186" s="382">
        <v>1.5</v>
      </c>
      <c r="L186" s="382" t="e">
        <f>[6]!Tabla1[[#This Row],[Cantidad de Insumos]]*[6]!Tabla1[[#This Row],[Precio Unitario]]</f>
        <v>#REF!</v>
      </c>
      <c r="M186" s="383">
        <v>239301</v>
      </c>
      <c r="N186" s="384" t="s">
        <v>33</v>
      </c>
    </row>
    <row r="187" spans="2:14" ht="15.75">
      <c r="B187" s="14" t="e">
        <f>IF(Tabla1[[#This Row],[Código_Actividad]]="","",CONCATENATE(Tabla1[[#This Row],[POA]],".",Tabla1[[#This Row],[SRS]],".",Tabla1[[#This Row],[AREA]],".",Tabla1[[#This Row],[TIPO]]))</f>
        <v>#REF!</v>
      </c>
      <c r="C187" s="14" t="e">
        <f>IF(Tabla1[[#This Row],[Código_Actividad]]="","",'[5]Formulario PPGR1'!#REF!)</f>
        <v>#REF!</v>
      </c>
      <c r="D187" s="14" t="e">
        <f>IF(Tabla1[[#This Row],[Código_Actividad]]="","",'[5]Formulario PPGR1'!#REF!)</f>
        <v>#REF!</v>
      </c>
      <c r="E187" s="14" t="e">
        <f>IF(Tabla1[[#This Row],[Código_Actividad]]="","",'[5]Formulario PPGR1'!#REF!)</f>
        <v>#REF!</v>
      </c>
      <c r="F187" s="14" t="e">
        <f>IF(Tabla1[[#This Row],[Código_Actividad]]="","",'[5]Formulario PPGR1'!#REF!)</f>
        <v>#REF!</v>
      </c>
      <c r="G187" s="381" t="s">
        <v>1505</v>
      </c>
      <c r="H187" s="381" t="s">
        <v>1506</v>
      </c>
      <c r="I187" s="381" t="s">
        <v>1150</v>
      </c>
      <c r="J187" s="381">
        <v>1200</v>
      </c>
      <c r="K187" s="382">
        <v>60.37</v>
      </c>
      <c r="L187" s="382" t="e">
        <f>[6]!Tabla1[[#This Row],[Cantidad de Insumos]]*[6]!Tabla1[[#This Row],[Precio Unitario]]</f>
        <v>#REF!</v>
      </c>
      <c r="M187" s="383">
        <v>239301</v>
      </c>
      <c r="N187" s="384" t="s">
        <v>33</v>
      </c>
    </row>
    <row r="188" spans="2:14" ht="15.75">
      <c r="B188" s="14" t="e">
        <f>IF(Tabla1[[#This Row],[Código_Actividad]]="","",CONCATENATE(Tabla1[[#This Row],[POA]],".",Tabla1[[#This Row],[SRS]],".",Tabla1[[#This Row],[AREA]],".",Tabla1[[#This Row],[TIPO]]))</f>
        <v>#REF!</v>
      </c>
      <c r="C188" s="14" t="e">
        <f>IF(Tabla1[[#This Row],[Código_Actividad]]="","",'[5]Formulario PPGR1'!#REF!)</f>
        <v>#REF!</v>
      </c>
      <c r="D188" s="14" t="e">
        <f>IF(Tabla1[[#This Row],[Código_Actividad]]="","",'[5]Formulario PPGR1'!#REF!)</f>
        <v>#REF!</v>
      </c>
      <c r="E188" s="14" t="e">
        <f>IF(Tabla1[[#This Row],[Código_Actividad]]="","",'[5]Formulario PPGR1'!#REF!)</f>
        <v>#REF!</v>
      </c>
      <c r="F188" s="14" t="e">
        <f>IF(Tabla1[[#This Row],[Código_Actividad]]="","",'[5]Formulario PPGR1'!#REF!)</f>
        <v>#REF!</v>
      </c>
      <c r="G188" s="381" t="s">
        <v>1507</v>
      </c>
      <c r="H188" s="381" t="s">
        <v>1508</v>
      </c>
      <c r="I188" s="381" t="s">
        <v>1150</v>
      </c>
      <c r="J188" s="381">
        <v>2000</v>
      </c>
      <c r="K188" s="382">
        <v>90</v>
      </c>
      <c r="L188" s="382" t="e">
        <f>[6]!Tabla1[[#This Row],[Cantidad de Insumos]]*[6]!Tabla1[[#This Row],[Precio Unitario]]</f>
        <v>#REF!</v>
      </c>
      <c r="M188" s="383">
        <v>239301</v>
      </c>
      <c r="N188" s="384" t="s">
        <v>33</v>
      </c>
    </row>
    <row r="189" spans="2:14" ht="15.75">
      <c r="B189" s="14" t="e">
        <f>IF(Tabla1[[#This Row],[Código_Actividad]]="","",CONCATENATE(Tabla1[[#This Row],[POA]],".",Tabla1[[#This Row],[SRS]],".",Tabla1[[#This Row],[AREA]],".",Tabla1[[#This Row],[TIPO]]))</f>
        <v>#REF!</v>
      </c>
      <c r="C189" s="14" t="e">
        <f>IF(Tabla1[[#This Row],[Código_Actividad]]="","",'[5]Formulario PPGR1'!#REF!)</f>
        <v>#REF!</v>
      </c>
      <c r="D189" s="14" t="e">
        <f>IF(Tabla1[[#This Row],[Código_Actividad]]="","",'[5]Formulario PPGR1'!#REF!)</f>
        <v>#REF!</v>
      </c>
      <c r="E189" s="14" t="e">
        <f>IF(Tabla1[[#This Row],[Código_Actividad]]="","",'[5]Formulario PPGR1'!#REF!)</f>
        <v>#REF!</v>
      </c>
      <c r="F189" s="14" t="e">
        <f>IF(Tabla1[[#This Row],[Código_Actividad]]="","",'[5]Formulario PPGR1'!#REF!)</f>
        <v>#REF!</v>
      </c>
      <c r="G189" s="381" t="s">
        <v>1509</v>
      </c>
      <c r="H189" s="381" t="s">
        <v>1510</v>
      </c>
      <c r="I189" s="381" t="s">
        <v>1150</v>
      </c>
      <c r="J189" s="381">
        <v>1200</v>
      </c>
      <c r="K189" s="382">
        <v>42.81</v>
      </c>
      <c r="L189" s="382" t="e">
        <f>[6]!Tabla1[[#This Row],[Cantidad de Insumos]]*[6]!Tabla1[[#This Row],[Precio Unitario]]</f>
        <v>#REF!</v>
      </c>
      <c r="M189" s="383">
        <v>239301</v>
      </c>
      <c r="N189" s="384" t="s">
        <v>33</v>
      </c>
    </row>
    <row r="190" spans="2:14" ht="15.75">
      <c r="B190" s="14" t="e">
        <f>IF(Tabla1[[#This Row],[Código_Actividad]]="","",CONCATENATE(Tabla1[[#This Row],[POA]],".",Tabla1[[#This Row],[SRS]],".",Tabla1[[#This Row],[AREA]],".",Tabla1[[#This Row],[TIPO]]))</f>
        <v>#REF!</v>
      </c>
      <c r="C190" s="14" t="e">
        <f>IF(Tabla1[[#This Row],[Código_Actividad]]="","",'[5]Formulario PPGR1'!#REF!)</f>
        <v>#REF!</v>
      </c>
      <c r="D190" s="14" t="e">
        <f>IF(Tabla1[[#This Row],[Código_Actividad]]="","",'[5]Formulario PPGR1'!#REF!)</f>
        <v>#REF!</v>
      </c>
      <c r="E190" s="14" t="e">
        <f>IF(Tabla1[[#This Row],[Código_Actividad]]="","",'[5]Formulario PPGR1'!#REF!)</f>
        <v>#REF!</v>
      </c>
      <c r="F190" s="14" t="e">
        <f>IF(Tabla1[[#This Row],[Código_Actividad]]="","",'[5]Formulario PPGR1'!#REF!)</f>
        <v>#REF!</v>
      </c>
      <c r="G190" s="381" t="s">
        <v>1511</v>
      </c>
      <c r="H190" s="381" t="s">
        <v>1512</v>
      </c>
      <c r="I190" s="381" t="s">
        <v>1150</v>
      </c>
      <c r="J190" s="381">
        <v>2000</v>
      </c>
      <c r="K190" s="382">
        <v>22</v>
      </c>
      <c r="L190" s="382" t="e">
        <f>[6]!Tabla1[[#This Row],[Cantidad de Insumos]]*[6]!Tabla1[[#This Row],[Precio Unitario]]</f>
        <v>#REF!</v>
      </c>
      <c r="M190" s="383">
        <v>239301</v>
      </c>
      <c r="N190" s="384" t="s">
        <v>33</v>
      </c>
    </row>
    <row r="191" spans="2:14" ht="15.75">
      <c r="B191" s="14" t="e">
        <f>IF(Tabla1[[#This Row],[Código_Actividad]]="","",CONCATENATE(Tabla1[[#This Row],[POA]],".",Tabla1[[#This Row],[SRS]],".",Tabla1[[#This Row],[AREA]],".",Tabla1[[#This Row],[TIPO]]))</f>
        <v>#REF!</v>
      </c>
      <c r="C191" s="14" t="e">
        <f>IF(Tabla1[[#This Row],[Código_Actividad]]="","",'[5]Formulario PPGR1'!#REF!)</f>
        <v>#REF!</v>
      </c>
      <c r="D191" s="14" t="e">
        <f>IF(Tabla1[[#This Row],[Código_Actividad]]="","",'[5]Formulario PPGR1'!#REF!)</f>
        <v>#REF!</v>
      </c>
      <c r="E191" s="14" t="e">
        <f>IF(Tabla1[[#This Row],[Código_Actividad]]="","",'[5]Formulario PPGR1'!#REF!)</f>
        <v>#REF!</v>
      </c>
      <c r="F191" s="14" t="e">
        <f>IF(Tabla1[[#This Row],[Código_Actividad]]="","",'[5]Formulario PPGR1'!#REF!)</f>
        <v>#REF!</v>
      </c>
      <c r="G191" s="381" t="s">
        <v>1513</v>
      </c>
      <c r="H191" s="381" t="s">
        <v>1514</v>
      </c>
      <c r="I191" s="381" t="s">
        <v>1150</v>
      </c>
      <c r="J191" s="381">
        <v>36000</v>
      </c>
      <c r="K191" s="382">
        <v>1.64</v>
      </c>
      <c r="L191" s="382" t="e">
        <f>[6]!Tabla1[[#This Row],[Cantidad de Insumos]]*[6]!Tabla1[[#This Row],[Precio Unitario]]</f>
        <v>#REF!</v>
      </c>
      <c r="M191" s="383">
        <v>239301</v>
      </c>
      <c r="N191" s="384" t="s">
        <v>33</v>
      </c>
    </row>
    <row r="192" spans="2:14" ht="15.75">
      <c r="B192" s="14" t="e">
        <f>IF(Tabla1[[#This Row],[Código_Actividad]]="","",CONCATENATE(Tabla1[[#This Row],[POA]],".",Tabla1[[#This Row],[SRS]],".",Tabla1[[#This Row],[AREA]],".",Tabla1[[#This Row],[TIPO]]))</f>
        <v>#REF!</v>
      </c>
      <c r="C192" s="14" t="e">
        <f>IF(Tabla1[[#This Row],[Código_Actividad]]="","",'[5]Formulario PPGR1'!#REF!)</f>
        <v>#REF!</v>
      </c>
      <c r="D192" s="14" t="e">
        <f>IF(Tabla1[[#This Row],[Código_Actividad]]="","",'[5]Formulario PPGR1'!#REF!)</f>
        <v>#REF!</v>
      </c>
      <c r="E192" s="14" t="e">
        <f>IF(Tabla1[[#This Row],[Código_Actividad]]="","",'[5]Formulario PPGR1'!#REF!)</f>
        <v>#REF!</v>
      </c>
      <c r="F192" s="14" t="e">
        <f>IF(Tabla1[[#This Row],[Código_Actividad]]="","",'[5]Formulario PPGR1'!#REF!)</f>
        <v>#REF!</v>
      </c>
      <c r="G192" s="381" t="s">
        <v>1515</v>
      </c>
      <c r="H192" s="381" t="s">
        <v>1516</v>
      </c>
      <c r="I192" s="381" t="s">
        <v>1150</v>
      </c>
      <c r="J192" s="381">
        <v>60</v>
      </c>
      <c r="K192" s="382">
        <v>2350</v>
      </c>
      <c r="L192" s="382" t="e">
        <f>[6]!Tabla1[[#This Row],[Cantidad de Insumos]]*[6]!Tabla1[[#This Row],[Precio Unitario]]</f>
        <v>#REF!</v>
      </c>
      <c r="M192" s="383">
        <v>237203</v>
      </c>
      <c r="N192" s="384" t="s">
        <v>33</v>
      </c>
    </row>
    <row r="193" spans="2:14" ht="15.75">
      <c r="B193" s="14" t="e">
        <f>IF(Tabla1[[#This Row],[Código_Actividad]]="","",CONCATENATE(Tabla1[[#This Row],[POA]],".",Tabla1[[#This Row],[SRS]],".",Tabla1[[#This Row],[AREA]],".",Tabla1[[#This Row],[TIPO]]))</f>
        <v>#REF!</v>
      </c>
      <c r="C193" s="14" t="e">
        <f>IF(Tabla1[[#This Row],[Código_Actividad]]="","",'[5]Formulario PPGR1'!#REF!)</f>
        <v>#REF!</v>
      </c>
      <c r="D193" s="14" t="e">
        <f>IF(Tabla1[[#This Row],[Código_Actividad]]="","",'[5]Formulario PPGR1'!#REF!)</f>
        <v>#REF!</v>
      </c>
      <c r="E193" s="14" t="e">
        <f>IF(Tabla1[[#This Row],[Código_Actividad]]="","",'[5]Formulario PPGR1'!#REF!)</f>
        <v>#REF!</v>
      </c>
      <c r="F193" s="14" t="e">
        <f>IF(Tabla1[[#This Row],[Código_Actividad]]="","",'[5]Formulario PPGR1'!#REF!)</f>
        <v>#REF!</v>
      </c>
      <c r="G193" s="381" t="s">
        <v>1517</v>
      </c>
      <c r="H193" s="381" t="s">
        <v>1518</v>
      </c>
      <c r="I193" s="381" t="s">
        <v>1150</v>
      </c>
      <c r="J193" s="381">
        <v>400</v>
      </c>
      <c r="K193" s="382">
        <v>110.16</v>
      </c>
      <c r="L193" s="382" t="e">
        <f>[6]!Tabla1[[#This Row],[Cantidad de Insumos]]*[6]!Tabla1[[#This Row],[Precio Unitario]]</f>
        <v>#REF!</v>
      </c>
      <c r="M193" s="383">
        <v>234101</v>
      </c>
      <c r="N193" s="384" t="s">
        <v>33</v>
      </c>
    </row>
    <row r="194" spans="2:14" ht="15.75">
      <c r="B194" s="14" t="e">
        <f>IF(Tabla1[[#This Row],[Código_Actividad]]="","",CONCATENATE(Tabla1[[#This Row],[POA]],".",Tabla1[[#This Row],[SRS]],".",Tabla1[[#This Row],[AREA]],".",Tabla1[[#This Row],[TIPO]]))</f>
        <v>#REF!</v>
      </c>
      <c r="C194" s="14" t="e">
        <f>IF(Tabla1[[#This Row],[Código_Actividad]]="","",'[5]Formulario PPGR1'!#REF!)</f>
        <v>#REF!</v>
      </c>
      <c r="D194" s="14" t="e">
        <f>IF(Tabla1[[#This Row],[Código_Actividad]]="","",'[5]Formulario PPGR1'!#REF!)</f>
        <v>#REF!</v>
      </c>
      <c r="E194" s="14" t="e">
        <f>IF(Tabla1[[#This Row],[Código_Actividad]]="","",'[5]Formulario PPGR1'!#REF!)</f>
        <v>#REF!</v>
      </c>
      <c r="F194" s="14" t="e">
        <f>IF(Tabla1[[#This Row],[Código_Actividad]]="","",'[5]Formulario PPGR1'!#REF!)</f>
        <v>#REF!</v>
      </c>
      <c r="G194" s="381" t="s">
        <v>1519</v>
      </c>
      <c r="H194" s="381" t="s">
        <v>1520</v>
      </c>
      <c r="I194" s="381" t="s">
        <v>1150</v>
      </c>
      <c r="J194" s="381">
        <v>600</v>
      </c>
      <c r="K194" s="382">
        <v>45.41</v>
      </c>
      <c r="L194" s="382" t="e">
        <f>[6]!Tabla1[[#This Row],[Cantidad de Insumos]]*[6]!Tabla1[[#This Row],[Precio Unitario]]</f>
        <v>#REF!</v>
      </c>
      <c r="M194" s="383">
        <v>234101</v>
      </c>
      <c r="N194" s="384" t="s">
        <v>33</v>
      </c>
    </row>
    <row r="195" spans="2:14" ht="15.75">
      <c r="B195" s="14" t="e">
        <f>IF(Tabla1[[#This Row],[Código_Actividad]]="","",CONCATENATE(Tabla1[[#This Row],[POA]],".",Tabla1[[#This Row],[SRS]],".",Tabla1[[#This Row],[AREA]],".",Tabla1[[#This Row],[TIPO]]))</f>
        <v>#REF!</v>
      </c>
      <c r="C195" s="14" t="e">
        <f>IF(Tabla1[[#This Row],[Código_Actividad]]="","",'[5]Formulario PPGR1'!#REF!)</f>
        <v>#REF!</v>
      </c>
      <c r="D195" s="14" t="e">
        <f>IF(Tabla1[[#This Row],[Código_Actividad]]="","",'[5]Formulario PPGR1'!#REF!)</f>
        <v>#REF!</v>
      </c>
      <c r="E195" s="14" t="e">
        <f>IF(Tabla1[[#This Row],[Código_Actividad]]="","",'[5]Formulario PPGR1'!#REF!)</f>
        <v>#REF!</v>
      </c>
      <c r="F195" s="14" t="e">
        <f>IF(Tabla1[[#This Row],[Código_Actividad]]="","",'[5]Formulario PPGR1'!#REF!)</f>
        <v>#REF!</v>
      </c>
      <c r="G195" s="381" t="s">
        <v>1521</v>
      </c>
      <c r="H195" s="381" t="s">
        <v>1522</v>
      </c>
      <c r="I195" s="381" t="s">
        <v>1150</v>
      </c>
      <c r="J195" s="381">
        <v>600</v>
      </c>
      <c r="K195" s="382">
        <v>1.4</v>
      </c>
      <c r="L195" s="382" t="e">
        <f>[6]!Tabla1[[#This Row],[Cantidad de Insumos]]*[6]!Tabla1[[#This Row],[Precio Unitario]]</f>
        <v>#REF!</v>
      </c>
      <c r="M195" s="383">
        <v>234101</v>
      </c>
      <c r="N195" s="384" t="s">
        <v>33</v>
      </c>
    </row>
    <row r="196" spans="2:14" ht="15.75">
      <c r="B196" s="14" t="e">
        <f>IF(Tabla1[[#This Row],[Código_Actividad]]="","",CONCATENATE(Tabla1[[#This Row],[POA]],".",Tabla1[[#This Row],[SRS]],".",Tabla1[[#This Row],[AREA]],".",Tabla1[[#This Row],[TIPO]]))</f>
        <v>#REF!</v>
      </c>
      <c r="C196" s="14" t="e">
        <f>IF(Tabla1[[#This Row],[Código_Actividad]]="","",'[5]Formulario PPGR1'!#REF!)</f>
        <v>#REF!</v>
      </c>
      <c r="D196" s="14" t="e">
        <f>IF(Tabla1[[#This Row],[Código_Actividad]]="","",'[5]Formulario PPGR1'!#REF!)</f>
        <v>#REF!</v>
      </c>
      <c r="E196" s="14" t="e">
        <f>IF(Tabla1[[#This Row],[Código_Actividad]]="","",'[5]Formulario PPGR1'!#REF!)</f>
        <v>#REF!</v>
      </c>
      <c r="F196" s="14" t="e">
        <f>IF(Tabla1[[#This Row],[Código_Actividad]]="","",'[5]Formulario PPGR1'!#REF!)</f>
        <v>#REF!</v>
      </c>
      <c r="G196" s="381" t="s">
        <v>1523</v>
      </c>
      <c r="H196" s="381" t="s">
        <v>1524</v>
      </c>
      <c r="I196" s="381" t="s">
        <v>1150</v>
      </c>
      <c r="J196" s="381">
        <v>600</v>
      </c>
      <c r="K196" s="382">
        <v>40</v>
      </c>
      <c r="L196" s="382" t="e">
        <f>[6]!Tabla1[[#This Row],[Cantidad de Insumos]]*[6]!Tabla1[[#This Row],[Precio Unitario]]</f>
        <v>#REF!</v>
      </c>
      <c r="M196" s="383">
        <v>234101</v>
      </c>
      <c r="N196" s="384" t="s">
        <v>33</v>
      </c>
    </row>
    <row r="197" spans="2:14" ht="15.75">
      <c r="B197" s="14" t="e">
        <f>IF(Tabla1[[#This Row],[Código_Actividad]]="","",CONCATENATE(Tabla1[[#This Row],[POA]],".",Tabla1[[#This Row],[SRS]],".",Tabla1[[#This Row],[AREA]],".",Tabla1[[#This Row],[TIPO]]))</f>
        <v>#REF!</v>
      </c>
      <c r="C197" s="14" t="e">
        <f>IF(Tabla1[[#This Row],[Código_Actividad]]="","",'[5]Formulario PPGR1'!#REF!)</f>
        <v>#REF!</v>
      </c>
      <c r="D197" s="14" t="e">
        <f>IF(Tabla1[[#This Row],[Código_Actividad]]="","",'[5]Formulario PPGR1'!#REF!)</f>
        <v>#REF!</v>
      </c>
      <c r="E197" s="14" t="e">
        <f>IF(Tabla1[[#This Row],[Código_Actividad]]="","",'[5]Formulario PPGR1'!#REF!)</f>
        <v>#REF!</v>
      </c>
      <c r="F197" s="14" t="e">
        <f>IF(Tabla1[[#This Row],[Código_Actividad]]="","",'[5]Formulario PPGR1'!#REF!)</f>
        <v>#REF!</v>
      </c>
      <c r="G197" s="381" t="s">
        <v>1525</v>
      </c>
      <c r="H197" s="381" t="s">
        <v>1526</v>
      </c>
      <c r="I197" s="381" t="s">
        <v>1150</v>
      </c>
      <c r="J197" s="381">
        <v>600</v>
      </c>
      <c r="K197" s="382">
        <v>145</v>
      </c>
      <c r="L197" s="382" t="e">
        <f>[6]!Tabla1[[#This Row],[Cantidad de Insumos]]*[6]!Tabla1[[#This Row],[Precio Unitario]]</f>
        <v>#REF!</v>
      </c>
      <c r="M197" s="383">
        <v>234101</v>
      </c>
      <c r="N197" s="384" t="s">
        <v>33</v>
      </c>
    </row>
    <row r="198" spans="2:14" ht="15.75">
      <c r="B198" s="14" t="e">
        <f>IF(Tabla1[[#This Row],[Código_Actividad]]="","",CONCATENATE(Tabla1[[#This Row],[POA]],".",Tabla1[[#This Row],[SRS]],".",Tabla1[[#This Row],[AREA]],".",Tabla1[[#This Row],[TIPO]]))</f>
        <v>#REF!</v>
      </c>
      <c r="C198" s="14" t="e">
        <f>IF(Tabla1[[#This Row],[Código_Actividad]]="","",'[5]Formulario PPGR1'!#REF!)</f>
        <v>#REF!</v>
      </c>
      <c r="D198" s="14" t="e">
        <f>IF(Tabla1[[#This Row],[Código_Actividad]]="","",'[5]Formulario PPGR1'!#REF!)</f>
        <v>#REF!</v>
      </c>
      <c r="E198" s="14" t="e">
        <f>IF(Tabla1[[#This Row],[Código_Actividad]]="","",'[5]Formulario PPGR1'!#REF!)</f>
        <v>#REF!</v>
      </c>
      <c r="F198" s="14" t="e">
        <f>IF(Tabla1[[#This Row],[Código_Actividad]]="","",'[5]Formulario PPGR1'!#REF!)</f>
        <v>#REF!</v>
      </c>
      <c r="G198" s="381" t="s">
        <v>1527</v>
      </c>
      <c r="H198" s="381" t="s">
        <v>1528</v>
      </c>
      <c r="I198" s="381" t="s">
        <v>1150</v>
      </c>
      <c r="J198" s="381">
        <v>600</v>
      </c>
      <c r="K198" s="382">
        <v>13.26</v>
      </c>
      <c r="L198" s="382" t="e">
        <f>[6]!Tabla1[[#This Row],[Cantidad de Insumos]]*[6]!Tabla1[[#This Row],[Precio Unitario]]</f>
        <v>#REF!</v>
      </c>
      <c r="M198" s="383">
        <v>234101</v>
      </c>
      <c r="N198" s="384" t="s">
        <v>33</v>
      </c>
    </row>
    <row r="199" spans="2:14" ht="15.75">
      <c r="B199" s="14" t="e">
        <f>IF(Tabla1[[#This Row],[Código_Actividad]]="","",CONCATENATE(Tabla1[[#This Row],[POA]],".",Tabla1[[#This Row],[SRS]],".",Tabla1[[#This Row],[AREA]],".",Tabla1[[#This Row],[TIPO]]))</f>
        <v>#REF!</v>
      </c>
      <c r="C199" s="14" t="e">
        <f>IF(Tabla1[[#This Row],[Código_Actividad]]="","",'[5]Formulario PPGR1'!#REF!)</f>
        <v>#REF!</v>
      </c>
      <c r="D199" s="14" t="e">
        <f>IF(Tabla1[[#This Row],[Código_Actividad]]="","",'[5]Formulario PPGR1'!#REF!)</f>
        <v>#REF!</v>
      </c>
      <c r="E199" s="14" t="e">
        <f>IF(Tabla1[[#This Row],[Código_Actividad]]="","",'[5]Formulario PPGR1'!#REF!)</f>
        <v>#REF!</v>
      </c>
      <c r="F199" s="14" t="e">
        <f>IF(Tabla1[[#This Row],[Código_Actividad]]="","",'[5]Formulario PPGR1'!#REF!)</f>
        <v>#REF!</v>
      </c>
      <c r="G199" s="381" t="s">
        <v>1529</v>
      </c>
      <c r="H199" s="381" t="s">
        <v>1530</v>
      </c>
      <c r="I199" s="381" t="s">
        <v>1150</v>
      </c>
      <c r="J199" s="381">
        <v>600</v>
      </c>
      <c r="K199" s="382">
        <v>178.57</v>
      </c>
      <c r="L199" s="382" t="e">
        <f>[6]!Tabla1[[#This Row],[Cantidad de Insumos]]*[6]!Tabla1[[#This Row],[Precio Unitario]]</f>
        <v>#REF!</v>
      </c>
      <c r="M199" s="383">
        <v>234101</v>
      </c>
      <c r="N199" s="384" t="s">
        <v>33</v>
      </c>
    </row>
    <row r="200" spans="2:14" ht="15.75">
      <c r="B200" s="14" t="e">
        <f>IF(Tabla1[[#This Row],[Código_Actividad]]="","",CONCATENATE(Tabla1[[#This Row],[POA]],".",Tabla1[[#This Row],[SRS]],".",Tabla1[[#This Row],[AREA]],".",Tabla1[[#This Row],[TIPO]]))</f>
        <v>#REF!</v>
      </c>
      <c r="C200" s="14" t="e">
        <f>IF(Tabla1[[#This Row],[Código_Actividad]]="","",'[5]Formulario PPGR1'!#REF!)</f>
        <v>#REF!</v>
      </c>
      <c r="D200" s="14" t="e">
        <f>IF(Tabla1[[#This Row],[Código_Actividad]]="","",'[5]Formulario PPGR1'!#REF!)</f>
        <v>#REF!</v>
      </c>
      <c r="E200" s="14" t="e">
        <f>IF(Tabla1[[#This Row],[Código_Actividad]]="","",'[5]Formulario PPGR1'!#REF!)</f>
        <v>#REF!</v>
      </c>
      <c r="F200" s="14" t="e">
        <f>IF(Tabla1[[#This Row],[Código_Actividad]]="","",'[5]Formulario PPGR1'!#REF!)</f>
        <v>#REF!</v>
      </c>
      <c r="G200" s="381" t="s">
        <v>1531</v>
      </c>
      <c r="H200" s="381" t="s">
        <v>1532</v>
      </c>
      <c r="I200" s="381" t="s">
        <v>1150</v>
      </c>
      <c r="J200" s="381">
        <v>600</v>
      </c>
      <c r="K200" s="382">
        <v>350</v>
      </c>
      <c r="L200" s="382" t="e">
        <f>[6]!Tabla1[[#This Row],[Cantidad de Insumos]]*[6]!Tabla1[[#This Row],[Precio Unitario]]</f>
        <v>#REF!</v>
      </c>
      <c r="M200" s="383">
        <v>234101</v>
      </c>
      <c r="N200" s="384" t="s">
        <v>33</v>
      </c>
    </row>
    <row r="201" spans="2:14" ht="15.75">
      <c r="B201" s="14" t="e">
        <f>IF(Tabla1[[#This Row],[Código_Actividad]]="","",CONCATENATE(Tabla1[[#This Row],[POA]],".",Tabla1[[#This Row],[SRS]],".",Tabla1[[#This Row],[AREA]],".",Tabla1[[#This Row],[TIPO]]))</f>
        <v>#REF!</v>
      </c>
      <c r="C201" s="14" t="e">
        <f>IF(Tabla1[[#This Row],[Código_Actividad]]="","",'[5]Formulario PPGR1'!#REF!)</f>
        <v>#REF!</v>
      </c>
      <c r="D201" s="14" t="e">
        <f>IF(Tabla1[[#This Row],[Código_Actividad]]="","",'[5]Formulario PPGR1'!#REF!)</f>
        <v>#REF!</v>
      </c>
      <c r="E201" s="14" t="e">
        <f>IF(Tabla1[[#This Row],[Código_Actividad]]="","",'[5]Formulario PPGR1'!#REF!)</f>
        <v>#REF!</v>
      </c>
      <c r="F201" s="14" t="e">
        <f>IF(Tabla1[[#This Row],[Código_Actividad]]="","",'[5]Formulario PPGR1'!#REF!)</f>
        <v>#REF!</v>
      </c>
      <c r="G201" s="381" t="s">
        <v>1533</v>
      </c>
      <c r="H201" s="381" t="s">
        <v>1534</v>
      </c>
      <c r="I201" s="381" t="s">
        <v>1150</v>
      </c>
      <c r="J201" s="381">
        <v>80</v>
      </c>
      <c r="K201" s="382">
        <v>35</v>
      </c>
      <c r="L201" s="382" t="e">
        <f>[6]!Tabla1[[#This Row],[Cantidad de Insumos]]*[6]!Tabla1[[#This Row],[Precio Unitario]]</f>
        <v>#REF!</v>
      </c>
      <c r="M201" s="383">
        <v>234101</v>
      </c>
      <c r="N201" s="384" t="s">
        <v>33</v>
      </c>
    </row>
    <row r="202" spans="2:14" ht="15.75">
      <c r="B202" s="14" t="e">
        <f>IF(Tabla1[[#This Row],[Código_Actividad]]="","",CONCATENATE(Tabla1[[#This Row],[POA]],".",Tabla1[[#This Row],[SRS]],".",Tabla1[[#This Row],[AREA]],".",Tabla1[[#This Row],[TIPO]]))</f>
        <v>#REF!</v>
      </c>
      <c r="C202" s="14" t="e">
        <f>IF(Tabla1[[#This Row],[Código_Actividad]]="","",'[5]Formulario PPGR1'!#REF!)</f>
        <v>#REF!</v>
      </c>
      <c r="D202" s="14" t="e">
        <f>IF(Tabla1[[#This Row],[Código_Actividad]]="","",'[5]Formulario PPGR1'!#REF!)</f>
        <v>#REF!</v>
      </c>
      <c r="E202" s="14" t="e">
        <f>IF(Tabla1[[#This Row],[Código_Actividad]]="","",'[5]Formulario PPGR1'!#REF!)</f>
        <v>#REF!</v>
      </c>
      <c r="F202" s="14" t="e">
        <f>IF(Tabla1[[#This Row],[Código_Actividad]]="","",'[5]Formulario PPGR1'!#REF!)</f>
        <v>#REF!</v>
      </c>
      <c r="G202" s="381" t="s">
        <v>1535</v>
      </c>
      <c r="H202" s="381" t="s">
        <v>1536</v>
      </c>
      <c r="I202" s="381" t="s">
        <v>1150</v>
      </c>
      <c r="J202" s="381">
        <v>1200</v>
      </c>
      <c r="K202" s="382">
        <v>159.19999999999999</v>
      </c>
      <c r="L202" s="382" t="e">
        <f>[6]!Tabla1[[#This Row],[Cantidad de Insumos]]*[6]!Tabla1[[#This Row],[Precio Unitario]]</f>
        <v>#REF!</v>
      </c>
      <c r="M202" s="383">
        <v>234101</v>
      </c>
      <c r="N202" s="384" t="s">
        <v>33</v>
      </c>
    </row>
    <row r="203" spans="2:14" ht="15.75">
      <c r="B203" s="14" t="e">
        <f>IF(Tabla1[[#This Row],[Código_Actividad]]="","",CONCATENATE(Tabla1[[#This Row],[POA]],".",Tabla1[[#This Row],[SRS]],".",Tabla1[[#This Row],[AREA]],".",Tabla1[[#This Row],[TIPO]]))</f>
        <v>#REF!</v>
      </c>
      <c r="C203" s="14" t="e">
        <f>IF(Tabla1[[#This Row],[Código_Actividad]]="","",'[5]Formulario PPGR1'!#REF!)</f>
        <v>#REF!</v>
      </c>
      <c r="D203" s="14" t="e">
        <f>IF(Tabla1[[#This Row],[Código_Actividad]]="","",'[5]Formulario PPGR1'!#REF!)</f>
        <v>#REF!</v>
      </c>
      <c r="E203" s="14" t="e">
        <f>IF(Tabla1[[#This Row],[Código_Actividad]]="","",'[5]Formulario PPGR1'!#REF!)</f>
        <v>#REF!</v>
      </c>
      <c r="F203" s="14" t="e">
        <f>IF(Tabla1[[#This Row],[Código_Actividad]]="","",'[5]Formulario PPGR1'!#REF!)</f>
        <v>#REF!</v>
      </c>
      <c r="G203" s="381" t="s">
        <v>1537</v>
      </c>
      <c r="H203" s="381" t="s">
        <v>1538</v>
      </c>
      <c r="I203" s="381" t="s">
        <v>1150</v>
      </c>
      <c r="J203" s="381">
        <v>400</v>
      </c>
      <c r="K203" s="382">
        <v>80</v>
      </c>
      <c r="L203" s="382" t="e">
        <f>[6]!Tabla1[[#This Row],[Cantidad de Insumos]]*[6]!Tabla1[[#This Row],[Precio Unitario]]</f>
        <v>#REF!</v>
      </c>
      <c r="M203" s="383">
        <v>234101</v>
      </c>
      <c r="N203" s="384" t="s">
        <v>33</v>
      </c>
    </row>
    <row r="204" spans="2:14" ht="15.75">
      <c r="B204" s="14" t="e">
        <f>IF(Tabla1[[#This Row],[Código_Actividad]]="","",CONCATENATE(Tabla1[[#This Row],[POA]],".",Tabla1[[#This Row],[SRS]],".",Tabla1[[#This Row],[AREA]],".",Tabla1[[#This Row],[TIPO]]))</f>
        <v>#REF!</v>
      </c>
      <c r="C204" s="14" t="e">
        <f>IF(Tabla1[[#This Row],[Código_Actividad]]="","",'[5]Formulario PPGR1'!#REF!)</f>
        <v>#REF!</v>
      </c>
      <c r="D204" s="14" t="e">
        <f>IF(Tabla1[[#This Row],[Código_Actividad]]="","",'[5]Formulario PPGR1'!#REF!)</f>
        <v>#REF!</v>
      </c>
      <c r="E204" s="14" t="e">
        <f>IF(Tabla1[[#This Row],[Código_Actividad]]="","",'[5]Formulario PPGR1'!#REF!)</f>
        <v>#REF!</v>
      </c>
      <c r="F204" s="14" t="e">
        <f>IF(Tabla1[[#This Row],[Código_Actividad]]="","",'[5]Formulario PPGR1'!#REF!)</f>
        <v>#REF!</v>
      </c>
      <c r="G204" s="381" t="s">
        <v>1539</v>
      </c>
      <c r="H204" s="381" t="s">
        <v>1540</v>
      </c>
      <c r="I204" s="381" t="s">
        <v>1150</v>
      </c>
      <c r="J204" s="381">
        <v>400</v>
      </c>
      <c r="K204" s="382">
        <v>175</v>
      </c>
      <c r="L204" s="382" t="e">
        <f>[6]!Tabla1[[#This Row],[Cantidad de Insumos]]*[6]!Tabla1[[#This Row],[Precio Unitario]]</f>
        <v>#REF!</v>
      </c>
      <c r="M204" s="383">
        <v>234101</v>
      </c>
      <c r="N204" s="384" t="s">
        <v>33</v>
      </c>
    </row>
    <row r="205" spans="2:14" ht="15.75">
      <c r="B205" s="14" t="e">
        <f>IF(Tabla1[[#This Row],[Código_Actividad]]="","",CONCATENATE(Tabla1[[#This Row],[POA]],".",Tabla1[[#This Row],[SRS]],".",Tabla1[[#This Row],[AREA]],".",Tabla1[[#This Row],[TIPO]]))</f>
        <v>#REF!</v>
      </c>
      <c r="C205" s="14" t="e">
        <f>IF(Tabla1[[#This Row],[Código_Actividad]]="","",'[5]Formulario PPGR1'!#REF!)</f>
        <v>#REF!</v>
      </c>
      <c r="D205" s="14" t="e">
        <f>IF(Tabla1[[#This Row],[Código_Actividad]]="","",'[5]Formulario PPGR1'!#REF!)</f>
        <v>#REF!</v>
      </c>
      <c r="E205" s="14" t="e">
        <f>IF(Tabla1[[#This Row],[Código_Actividad]]="","",'[5]Formulario PPGR1'!#REF!)</f>
        <v>#REF!</v>
      </c>
      <c r="F205" s="14" t="e">
        <f>IF(Tabla1[[#This Row],[Código_Actividad]]="","",'[5]Formulario PPGR1'!#REF!)</f>
        <v>#REF!</v>
      </c>
      <c r="G205" s="381" t="s">
        <v>1541</v>
      </c>
      <c r="H205" s="381" t="s">
        <v>1542</v>
      </c>
      <c r="I205" s="381" t="s">
        <v>1150</v>
      </c>
      <c r="J205" s="381">
        <v>60</v>
      </c>
      <c r="K205" s="382">
        <v>550</v>
      </c>
      <c r="L205" s="382" t="e">
        <f>[6]!Tabla1[[#This Row],[Cantidad de Insumos]]*[6]!Tabla1[[#This Row],[Precio Unitario]]</f>
        <v>#REF!</v>
      </c>
      <c r="M205" s="383">
        <v>234101</v>
      </c>
      <c r="N205" s="384" t="s">
        <v>33</v>
      </c>
    </row>
    <row r="206" spans="2:14" ht="15.75">
      <c r="B206" s="14" t="e">
        <f>IF(Tabla1[[#This Row],[Código_Actividad]]="","",CONCATENATE(Tabla1[[#This Row],[POA]],".",Tabla1[[#This Row],[SRS]],".",Tabla1[[#This Row],[AREA]],".",Tabla1[[#This Row],[TIPO]]))</f>
        <v>#REF!</v>
      </c>
      <c r="C206" s="14" t="e">
        <f>IF(Tabla1[[#This Row],[Código_Actividad]]="","",'[5]Formulario PPGR1'!#REF!)</f>
        <v>#REF!</v>
      </c>
      <c r="D206" s="14" t="e">
        <f>IF(Tabla1[[#This Row],[Código_Actividad]]="","",'[5]Formulario PPGR1'!#REF!)</f>
        <v>#REF!</v>
      </c>
      <c r="E206" s="14" t="e">
        <f>IF(Tabla1[[#This Row],[Código_Actividad]]="","",'[5]Formulario PPGR1'!#REF!)</f>
        <v>#REF!</v>
      </c>
      <c r="F206" s="14" t="e">
        <f>IF(Tabla1[[#This Row],[Código_Actividad]]="","",'[5]Formulario PPGR1'!#REF!)</f>
        <v>#REF!</v>
      </c>
      <c r="G206" s="381" t="s">
        <v>1543</v>
      </c>
      <c r="H206" s="381" t="s">
        <v>1544</v>
      </c>
      <c r="I206" s="381" t="s">
        <v>1150</v>
      </c>
      <c r="J206" s="381">
        <v>120</v>
      </c>
      <c r="K206" s="382">
        <v>75</v>
      </c>
      <c r="L206" s="382" t="e">
        <f>[6]!Tabla1[[#This Row],[Cantidad de Insumos]]*[6]!Tabla1[[#This Row],[Precio Unitario]]</f>
        <v>#REF!</v>
      </c>
      <c r="M206" s="383">
        <v>239301</v>
      </c>
      <c r="N206" s="384" t="s">
        <v>33</v>
      </c>
    </row>
    <row r="207" spans="2:14" ht="15.75">
      <c r="B207" s="14" t="e">
        <f>IF(Tabla1[[#This Row],[Código_Actividad]]="","",CONCATENATE(Tabla1[[#This Row],[POA]],".",Tabla1[[#This Row],[SRS]],".",Tabla1[[#This Row],[AREA]],".",Tabla1[[#This Row],[TIPO]]))</f>
        <v>#REF!</v>
      </c>
      <c r="C207" s="14" t="e">
        <f>IF(Tabla1[[#This Row],[Código_Actividad]]="","",'[5]Formulario PPGR1'!#REF!)</f>
        <v>#REF!</v>
      </c>
      <c r="D207" s="14" t="e">
        <f>IF(Tabla1[[#This Row],[Código_Actividad]]="","",'[5]Formulario PPGR1'!#REF!)</f>
        <v>#REF!</v>
      </c>
      <c r="E207" s="14" t="e">
        <f>IF(Tabla1[[#This Row],[Código_Actividad]]="","",'[5]Formulario PPGR1'!#REF!)</f>
        <v>#REF!</v>
      </c>
      <c r="F207" s="14" t="e">
        <f>IF(Tabla1[[#This Row],[Código_Actividad]]="","",'[5]Formulario PPGR1'!#REF!)</f>
        <v>#REF!</v>
      </c>
      <c r="G207" s="381" t="s">
        <v>1545</v>
      </c>
      <c r="H207" s="381" t="s">
        <v>1546</v>
      </c>
      <c r="I207" s="381" t="s">
        <v>1150</v>
      </c>
      <c r="J207" s="381">
        <v>200</v>
      </c>
      <c r="K207" s="382">
        <v>85</v>
      </c>
      <c r="L207" s="382" t="e">
        <f>[6]!Tabla1[[#This Row],[Cantidad de Insumos]]*[6]!Tabla1[[#This Row],[Precio Unitario]]</f>
        <v>#REF!</v>
      </c>
      <c r="M207" s="383">
        <v>239301</v>
      </c>
      <c r="N207" s="384" t="s">
        <v>33</v>
      </c>
    </row>
    <row r="208" spans="2:14" ht="15.75">
      <c r="B208" s="14" t="e">
        <f>IF(Tabla1[[#This Row],[Código_Actividad]]="","",CONCATENATE(Tabla1[[#This Row],[POA]],".",Tabla1[[#This Row],[SRS]],".",Tabla1[[#This Row],[AREA]],".",Tabla1[[#This Row],[TIPO]]))</f>
        <v>#REF!</v>
      </c>
      <c r="C208" s="14" t="e">
        <f>IF(Tabla1[[#This Row],[Código_Actividad]]="","",'[5]Formulario PPGR1'!#REF!)</f>
        <v>#REF!</v>
      </c>
      <c r="D208" s="14" t="e">
        <f>IF(Tabla1[[#This Row],[Código_Actividad]]="","",'[5]Formulario PPGR1'!#REF!)</f>
        <v>#REF!</v>
      </c>
      <c r="E208" s="14" t="e">
        <f>IF(Tabla1[[#This Row],[Código_Actividad]]="","",'[5]Formulario PPGR1'!#REF!)</f>
        <v>#REF!</v>
      </c>
      <c r="F208" s="14" t="e">
        <f>IF(Tabla1[[#This Row],[Código_Actividad]]="","",'[5]Formulario PPGR1'!#REF!)</f>
        <v>#REF!</v>
      </c>
      <c r="G208" s="381" t="s">
        <v>1547</v>
      </c>
      <c r="H208" s="381" t="s">
        <v>1548</v>
      </c>
      <c r="I208" s="381" t="s">
        <v>1150</v>
      </c>
      <c r="J208" s="381">
        <v>240</v>
      </c>
      <c r="K208" s="382">
        <v>160</v>
      </c>
      <c r="L208" s="382" t="e">
        <f>[6]!Tabla1[[#This Row],[Cantidad de Insumos]]*[6]!Tabla1[[#This Row],[Precio Unitario]]</f>
        <v>#REF!</v>
      </c>
      <c r="M208" s="383">
        <v>234101</v>
      </c>
      <c r="N208" s="384" t="s">
        <v>33</v>
      </c>
    </row>
    <row r="209" spans="2:14" ht="15.75">
      <c r="B209" s="14" t="e">
        <f>IF(Tabla1[[#This Row],[Código_Actividad]]="","",CONCATENATE(Tabla1[[#This Row],[POA]],".",Tabla1[[#This Row],[SRS]],".",Tabla1[[#This Row],[AREA]],".",Tabla1[[#This Row],[TIPO]]))</f>
        <v>#REF!</v>
      </c>
      <c r="C209" s="14" t="e">
        <f>IF(Tabla1[[#This Row],[Código_Actividad]]="","",'[5]Formulario PPGR1'!#REF!)</f>
        <v>#REF!</v>
      </c>
      <c r="D209" s="14" t="e">
        <f>IF(Tabla1[[#This Row],[Código_Actividad]]="","",'[5]Formulario PPGR1'!#REF!)</f>
        <v>#REF!</v>
      </c>
      <c r="E209" s="14" t="e">
        <f>IF(Tabla1[[#This Row],[Código_Actividad]]="","",'[5]Formulario PPGR1'!#REF!)</f>
        <v>#REF!</v>
      </c>
      <c r="F209" s="14" t="e">
        <f>IF(Tabla1[[#This Row],[Código_Actividad]]="","",'[5]Formulario PPGR1'!#REF!)</f>
        <v>#REF!</v>
      </c>
      <c r="G209" s="381" t="s">
        <v>1549</v>
      </c>
      <c r="H209" s="381" t="s">
        <v>1550</v>
      </c>
      <c r="I209" s="381" t="s">
        <v>1150</v>
      </c>
      <c r="J209" s="381">
        <v>400</v>
      </c>
      <c r="K209" s="382">
        <v>35</v>
      </c>
      <c r="L209" s="382" t="e">
        <f>[6]!Tabla1[[#This Row],[Cantidad de Insumos]]*[6]!Tabla1[[#This Row],[Precio Unitario]]</f>
        <v>#REF!</v>
      </c>
      <c r="M209" s="383">
        <v>234101</v>
      </c>
      <c r="N209" s="384" t="s">
        <v>33</v>
      </c>
    </row>
    <row r="210" spans="2:14" ht="15.75">
      <c r="B210" s="14" t="e">
        <f>IF(Tabla1[[#This Row],[Código_Actividad]]="","",CONCATENATE(Tabla1[[#This Row],[POA]],".",Tabla1[[#This Row],[SRS]],".",Tabla1[[#This Row],[AREA]],".",Tabla1[[#This Row],[TIPO]]))</f>
        <v>#REF!</v>
      </c>
      <c r="C210" s="14" t="e">
        <f>IF(Tabla1[[#This Row],[Código_Actividad]]="","",'[5]Formulario PPGR1'!#REF!)</f>
        <v>#REF!</v>
      </c>
      <c r="D210" s="14" t="e">
        <f>IF(Tabla1[[#This Row],[Código_Actividad]]="","",'[5]Formulario PPGR1'!#REF!)</f>
        <v>#REF!</v>
      </c>
      <c r="E210" s="14" t="e">
        <f>IF(Tabla1[[#This Row],[Código_Actividad]]="","",'[5]Formulario PPGR1'!#REF!)</f>
        <v>#REF!</v>
      </c>
      <c r="F210" s="14" t="e">
        <f>IF(Tabla1[[#This Row],[Código_Actividad]]="","",'[5]Formulario PPGR1'!#REF!)</f>
        <v>#REF!</v>
      </c>
      <c r="G210" s="381" t="s">
        <v>1551</v>
      </c>
      <c r="H210" s="381" t="s">
        <v>1552</v>
      </c>
      <c r="I210" s="381" t="s">
        <v>1150</v>
      </c>
      <c r="J210" s="381">
        <v>400</v>
      </c>
      <c r="K210" s="382">
        <v>45</v>
      </c>
      <c r="L210" s="382" t="e">
        <f>[6]!Tabla1[[#This Row],[Cantidad de Insumos]]*[6]!Tabla1[[#This Row],[Precio Unitario]]</f>
        <v>#REF!</v>
      </c>
      <c r="M210" s="383">
        <v>234101</v>
      </c>
      <c r="N210" s="384" t="s">
        <v>33</v>
      </c>
    </row>
    <row r="211" spans="2:14" ht="15.75">
      <c r="B211" s="14" t="e">
        <f>IF(Tabla1[[#This Row],[Código_Actividad]]="","",CONCATENATE(Tabla1[[#This Row],[POA]],".",Tabla1[[#This Row],[SRS]],".",Tabla1[[#This Row],[AREA]],".",Tabla1[[#This Row],[TIPO]]))</f>
        <v>#REF!</v>
      </c>
      <c r="C211" s="14" t="e">
        <f>IF(Tabla1[[#This Row],[Código_Actividad]]="","",'[5]Formulario PPGR1'!#REF!)</f>
        <v>#REF!</v>
      </c>
      <c r="D211" s="14" t="e">
        <f>IF(Tabla1[[#This Row],[Código_Actividad]]="","",'[5]Formulario PPGR1'!#REF!)</f>
        <v>#REF!</v>
      </c>
      <c r="E211" s="14" t="e">
        <f>IF(Tabla1[[#This Row],[Código_Actividad]]="","",'[5]Formulario PPGR1'!#REF!)</f>
        <v>#REF!</v>
      </c>
      <c r="F211" s="14" t="e">
        <f>IF(Tabla1[[#This Row],[Código_Actividad]]="","",'[5]Formulario PPGR1'!#REF!)</f>
        <v>#REF!</v>
      </c>
      <c r="G211" s="381" t="s">
        <v>1553</v>
      </c>
      <c r="H211" s="381" t="s">
        <v>1554</v>
      </c>
      <c r="I211" s="381" t="s">
        <v>1150</v>
      </c>
      <c r="J211" s="381">
        <v>120</v>
      </c>
      <c r="K211" s="382">
        <v>669.36</v>
      </c>
      <c r="L211" s="382" t="e">
        <f>[6]!Tabla1[[#This Row],[Cantidad de Insumos]]*[6]!Tabla1[[#This Row],[Precio Unitario]]</f>
        <v>#REF!</v>
      </c>
      <c r="M211" s="383">
        <v>234101</v>
      </c>
      <c r="N211" s="384" t="s">
        <v>33</v>
      </c>
    </row>
    <row r="212" spans="2:14" ht="15.75">
      <c r="B212" s="14" t="e">
        <f>IF(Tabla1[[#This Row],[Código_Actividad]]="","",CONCATENATE(Tabla1[[#This Row],[POA]],".",Tabla1[[#This Row],[SRS]],".",Tabla1[[#This Row],[AREA]],".",Tabla1[[#This Row],[TIPO]]))</f>
        <v>#REF!</v>
      </c>
      <c r="C212" s="14" t="e">
        <f>IF(Tabla1[[#This Row],[Código_Actividad]]="","",'[5]Formulario PPGR1'!#REF!)</f>
        <v>#REF!</v>
      </c>
      <c r="D212" s="14" t="e">
        <f>IF(Tabla1[[#This Row],[Código_Actividad]]="","",'[5]Formulario PPGR1'!#REF!)</f>
        <v>#REF!</v>
      </c>
      <c r="E212" s="14" t="e">
        <f>IF(Tabla1[[#This Row],[Código_Actividad]]="","",'[5]Formulario PPGR1'!#REF!)</f>
        <v>#REF!</v>
      </c>
      <c r="F212" s="14" t="e">
        <f>IF(Tabla1[[#This Row],[Código_Actividad]]="","",'[5]Formulario PPGR1'!#REF!)</f>
        <v>#REF!</v>
      </c>
      <c r="G212" s="381" t="s">
        <v>1555</v>
      </c>
      <c r="H212" s="381" t="s">
        <v>1556</v>
      </c>
      <c r="I212" s="381" t="s">
        <v>1150</v>
      </c>
      <c r="J212" s="381">
        <v>400</v>
      </c>
      <c r="K212" s="382">
        <v>20.350000000000001</v>
      </c>
      <c r="L212" s="382" t="e">
        <f>[6]!Tabla1[[#This Row],[Cantidad de Insumos]]*[6]!Tabla1[[#This Row],[Precio Unitario]]</f>
        <v>#REF!</v>
      </c>
      <c r="M212" s="383">
        <v>234101</v>
      </c>
      <c r="N212" s="384" t="s">
        <v>33</v>
      </c>
    </row>
    <row r="213" spans="2:14" ht="15.75">
      <c r="B213" s="14" t="e">
        <f>IF(Tabla1[[#This Row],[Código_Actividad]]="","",CONCATENATE(Tabla1[[#This Row],[POA]],".",Tabla1[[#This Row],[SRS]],".",Tabla1[[#This Row],[AREA]],".",Tabla1[[#This Row],[TIPO]]))</f>
        <v>#REF!</v>
      </c>
      <c r="C213" s="14" t="e">
        <f>IF(Tabla1[[#This Row],[Código_Actividad]]="","",'[5]Formulario PPGR1'!#REF!)</f>
        <v>#REF!</v>
      </c>
      <c r="D213" s="14" t="e">
        <f>IF(Tabla1[[#This Row],[Código_Actividad]]="","",'[5]Formulario PPGR1'!#REF!)</f>
        <v>#REF!</v>
      </c>
      <c r="E213" s="14" t="e">
        <f>IF(Tabla1[[#This Row],[Código_Actividad]]="","",'[5]Formulario PPGR1'!#REF!)</f>
        <v>#REF!</v>
      </c>
      <c r="F213" s="14" t="e">
        <f>IF(Tabla1[[#This Row],[Código_Actividad]]="","",'[5]Formulario PPGR1'!#REF!)</f>
        <v>#REF!</v>
      </c>
      <c r="G213" s="381" t="s">
        <v>1557</v>
      </c>
      <c r="H213" s="381" t="s">
        <v>1558</v>
      </c>
      <c r="I213" s="381" t="s">
        <v>1150</v>
      </c>
      <c r="J213" s="381">
        <v>60</v>
      </c>
      <c r="K213" s="382">
        <v>1200</v>
      </c>
      <c r="L213" s="382" t="e">
        <f>[6]!Tabla1[[#This Row],[Cantidad de Insumos]]*[6]!Tabla1[[#This Row],[Precio Unitario]]</f>
        <v>#REF!</v>
      </c>
      <c r="M213" s="383">
        <v>234101</v>
      </c>
      <c r="N213" s="384" t="s">
        <v>33</v>
      </c>
    </row>
    <row r="214" spans="2:14" ht="15.75">
      <c r="B214" s="14" t="e">
        <f>IF(Tabla1[[#This Row],[Código_Actividad]]="","",CONCATENATE(Tabla1[[#This Row],[POA]],".",Tabla1[[#This Row],[SRS]],".",Tabla1[[#This Row],[AREA]],".",Tabla1[[#This Row],[TIPO]]))</f>
        <v>#REF!</v>
      </c>
      <c r="C214" s="14" t="e">
        <f>IF(Tabla1[[#This Row],[Código_Actividad]]="","",'[5]Formulario PPGR1'!#REF!)</f>
        <v>#REF!</v>
      </c>
      <c r="D214" s="14" t="e">
        <f>IF(Tabla1[[#This Row],[Código_Actividad]]="","",'[5]Formulario PPGR1'!#REF!)</f>
        <v>#REF!</v>
      </c>
      <c r="E214" s="14" t="e">
        <f>IF(Tabla1[[#This Row],[Código_Actividad]]="","",'[5]Formulario PPGR1'!#REF!)</f>
        <v>#REF!</v>
      </c>
      <c r="F214" s="14" t="e">
        <f>IF(Tabla1[[#This Row],[Código_Actividad]]="","",'[5]Formulario PPGR1'!#REF!)</f>
        <v>#REF!</v>
      </c>
      <c r="G214" s="381" t="s">
        <v>1559</v>
      </c>
      <c r="H214" s="381" t="s">
        <v>1560</v>
      </c>
      <c r="I214" s="381" t="s">
        <v>1150</v>
      </c>
      <c r="J214" s="381">
        <v>120</v>
      </c>
      <c r="K214" s="382">
        <v>339.23</v>
      </c>
      <c r="L214" s="382" t="e">
        <f>[6]!Tabla1[[#This Row],[Cantidad de Insumos]]*[6]!Tabla1[[#This Row],[Precio Unitario]]</f>
        <v>#REF!</v>
      </c>
      <c r="M214" s="383">
        <v>234101</v>
      </c>
      <c r="N214" s="384" t="s">
        <v>33</v>
      </c>
    </row>
    <row r="215" spans="2:14" s="56" customFormat="1" ht="15.75">
      <c r="B215" s="392" t="e">
        <f>IF(Tabla1[[#This Row],[Código_Actividad]]="","",CONCATENATE(Tabla1[[#This Row],[POA]],".",Tabla1[[#This Row],[SRS]],".",Tabla1[[#This Row],[AREA]],".",Tabla1[[#This Row],[TIPO]]))</f>
        <v>#REF!</v>
      </c>
      <c r="C215" s="392" t="e">
        <f>IF(Tabla1[[#This Row],[Código_Actividad]]="","",'[5]Formulario PPGR1'!#REF!)</f>
        <v>#REF!</v>
      </c>
      <c r="D215" s="392" t="e">
        <f>IF(Tabla1[[#This Row],[Código_Actividad]]="","",'[5]Formulario PPGR1'!#REF!)</f>
        <v>#REF!</v>
      </c>
      <c r="E215" s="392" t="e">
        <f>IF(Tabla1[[#This Row],[Código_Actividad]]="","",'[5]Formulario PPGR1'!#REF!)</f>
        <v>#REF!</v>
      </c>
      <c r="F215" s="392" t="e">
        <f>IF(Tabla1[[#This Row],[Código_Actividad]]="","",'[5]Formulario PPGR1'!#REF!)</f>
        <v>#REF!</v>
      </c>
      <c r="G215" s="381" t="s">
        <v>1561</v>
      </c>
      <c r="H215" s="381" t="s">
        <v>1562</v>
      </c>
      <c r="I215" s="381" t="s">
        <v>1150</v>
      </c>
      <c r="J215" s="381">
        <v>2000</v>
      </c>
      <c r="K215" s="382">
        <v>95</v>
      </c>
      <c r="L215" s="382" t="e">
        <f>[6]!Tabla1[[#This Row],[Cantidad de Insumos]]*[6]!Tabla1[[#This Row],[Precio Unitario]]</f>
        <v>#REF!</v>
      </c>
      <c r="M215" s="383">
        <v>234101</v>
      </c>
      <c r="N215" s="384" t="s">
        <v>33</v>
      </c>
    </row>
    <row r="216" spans="2:14" s="56" customFormat="1" ht="15.75">
      <c r="B216" s="392" t="e">
        <f>IF(Tabla1[[#This Row],[Código_Actividad]]="","",CONCATENATE(Tabla1[[#This Row],[POA]],".",Tabla1[[#This Row],[SRS]],".",Tabla1[[#This Row],[AREA]],".",Tabla1[[#This Row],[TIPO]]))</f>
        <v>#REF!</v>
      </c>
      <c r="C216" s="392" t="e">
        <f>IF(Tabla1[[#This Row],[Código_Actividad]]="","",'[5]Formulario PPGR1'!#REF!)</f>
        <v>#REF!</v>
      </c>
      <c r="D216" s="392" t="e">
        <f>IF(Tabla1[[#This Row],[Código_Actividad]]="","",'[5]Formulario PPGR1'!#REF!)</f>
        <v>#REF!</v>
      </c>
      <c r="E216" s="392" t="e">
        <f>IF(Tabla1[[#This Row],[Código_Actividad]]="","",'[5]Formulario PPGR1'!#REF!)</f>
        <v>#REF!</v>
      </c>
      <c r="F216" s="392" t="e">
        <f>IF(Tabla1[[#This Row],[Código_Actividad]]="","",'[5]Formulario PPGR1'!#REF!)</f>
        <v>#REF!</v>
      </c>
      <c r="G216" s="381" t="s">
        <v>1563</v>
      </c>
      <c r="H216" s="381" t="s">
        <v>1564</v>
      </c>
      <c r="I216" s="381" t="s">
        <v>1150</v>
      </c>
      <c r="J216" s="381">
        <v>120</v>
      </c>
      <c r="K216" s="382">
        <v>9.59</v>
      </c>
      <c r="L216" s="382" t="e">
        <f>[6]!Tabla1[[#This Row],[Cantidad de Insumos]]*[6]!Tabla1[[#This Row],[Precio Unitario]]</f>
        <v>#REF!</v>
      </c>
      <c r="M216" s="383">
        <v>234101</v>
      </c>
      <c r="N216" s="384" t="s">
        <v>33</v>
      </c>
    </row>
    <row r="217" spans="2:14" s="56" customFormat="1" ht="15.75">
      <c r="B217" s="392" t="e">
        <f>IF(Tabla1[[#This Row],[Código_Actividad]]="","",CONCATENATE(Tabla1[[#This Row],[POA]],".",Tabla1[[#This Row],[SRS]],".",Tabla1[[#This Row],[AREA]],".",Tabla1[[#This Row],[TIPO]]))</f>
        <v>#REF!</v>
      </c>
      <c r="C217" s="392" t="e">
        <f>IF(Tabla1[[#This Row],[Código_Actividad]]="","",'[5]Formulario PPGR1'!#REF!)</f>
        <v>#REF!</v>
      </c>
      <c r="D217" s="392" t="e">
        <f>IF(Tabla1[[#This Row],[Código_Actividad]]="","",'[5]Formulario PPGR1'!#REF!)</f>
        <v>#REF!</v>
      </c>
      <c r="E217" s="392" t="e">
        <f>IF(Tabla1[[#This Row],[Código_Actividad]]="","",'[5]Formulario PPGR1'!#REF!)</f>
        <v>#REF!</v>
      </c>
      <c r="F217" s="392" t="e">
        <f>IF(Tabla1[[#This Row],[Código_Actividad]]="","",'[5]Formulario PPGR1'!#REF!)</f>
        <v>#REF!</v>
      </c>
      <c r="G217" s="381" t="s">
        <v>1565</v>
      </c>
      <c r="H217" s="381" t="s">
        <v>1566</v>
      </c>
      <c r="I217" s="381" t="s">
        <v>1567</v>
      </c>
      <c r="J217" s="381">
        <v>120</v>
      </c>
      <c r="K217" s="382">
        <v>13393</v>
      </c>
      <c r="L217" s="382" t="e">
        <f>[6]!Tabla1[[#This Row],[Cantidad de Insumos]]*[6]!Tabla1[[#This Row],[Precio Unitario]]</f>
        <v>#REF!</v>
      </c>
      <c r="M217" s="383">
        <v>239301</v>
      </c>
      <c r="N217" s="384" t="s">
        <v>33</v>
      </c>
    </row>
    <row r="218" spans="2:14" s="56" customFormat="1" ht="15.75">
      <c r="B218" s="392" t="e">
        <f>IF(Tabla1[[#This Row],[Código_Actividad]]="","",CONCATENATE(Tabla1[[#This Row],[POA]],".",Tabla1[[#This Row],[SRS]],".",Tabla1[[#This Row],[AREA]],".",Tabla1[[#This Row],[TIPO]]))</f>
        <v>#REF!</v>
      </c>
      <c r="C218" s="392" t="e">
        <f>IF(Tabla1[[#This Row],[Código_Actividad]]="","",'[5]Formulario PPGR1'!#REF!)</f>
        <v>#REF!</v>
      </c>
      <c r="D218" s="392" t="e">
        <f>IF(Tabla1[[#This Row],[Código_Actividad]]="","",'[5]Formulario PPGR1'!#REF!)</f>
        <v>#REF!</v>
      </c>
      <c r="E218" s="392" t="e">
        <f>IF(Tabla1[[#This Row],[Código_Actividad]]="","",'[5]Formulario PPGR1'!#REF!)</f>
        <v>#REF!</v>
      </c>
      <c r="F218" s="392" t="e">
        <f>IF(Tabla1[[#This Row],[Código_Actividad]]="","",'[5]Formulario PPGR1'!#REF!)</f>
        <v>#REF!</v>
      </c>
      <c r="G218" s="381" t="s">
        <v>1565</v>
      </c>
      <c r="H218" s="381" t="s">
        <v>1568</v>
      </c>
      <c r="I218" s="381" t="s">
        <v>1567</v>
      </c>
      <c r="J218" s="381">
        <v>120</v>
      </c>
      <c r="K218" s="382">
        <v>19446.400000000001</v>
      </c>
      <c r="L218" s="382" t="e">
        <f>[6]!Tabla1[[#This Row],[Cantidad de Insumos]]*[6]!Tabla1[[#This Row],[Precio Unitario]]</f>
        <v>#REF!</v>
      </c>
      <c r="M218" s="383">
        <v>239301</v>
      </c>
      <c r="N218" s="384" t="s">
        <v>33</v>
      </c>
    </row>
    <row r="219" spans="2:14" s="56" customFormat="1" ht="15.75">
      <c r="B219" s="392" t="e">
        <f>IF(Tabla1[[#This Row],[Código_Actividad]]="","",CONCATENATE(Tabla1[[#This Row],[POA]],".",Tabla1[[#This Row],[SRS]],".",Tabla1[[#This Row],[AREA]],".",Tabla1[[#This Row],[TIPO]]))</f>
        <v>#REF!</v>
      </c>
      <c r="C219" s="392" t="e">
        <f>IF(Tabla1[[#This Row],[Código_Actividad]]="","",'[5]Formulario PPGR1'!#REF!)</f>
        <v>#REF!</v>
      </c>
      <c r="D219" s="392" t="e">
        <f>IF(Tabla1[[#This Row],[Código_Actividad]]="","",'[5]Formulario PPGR1'!#REF!)</f>
        <v>#REF!</v>
      </c>
      <c r="E219" s="392" t="e">
        <f>IF(Tabla1[[#This Row],[Código_Actividad]]="","",'[5]Formulario PPGR1'!#REF!)</f>
        <v>#REF!</v>
      </c>
      <c r="F219" s="392" t="e">
        <f>IF(Tabla1[[#This Row],[Código_Actividad]]="","",'[5]Formulario PPGR1'!#REF!)</f>
        <v>#REF!</v>
      </c>
      <c r="G219" s="381" t="s">
        <v>1569</v>
      </c>
      <c r="H219" s="381" t="s">
        <v>1570</v>
      </c>
      <c r="I219" s="381" t="s">
        <v>1150</v>
      </c>
      <c r="J219" s="381">
        <v>600</v>
      </c>
      <c r="K219" s="382">
        <v>339.5</v>
      </c>
      <c r="L219" s="382" t="e">
        <f>[6]!Tabla1[[#This Row],[Cantidad de Insumos]]*[6]!Tabla1[[#This Row],[Precio Unitario]]</f>
        <v>#REF!</v>
      </c>
      <c r="M219" s="383">
        <v>239301</v>
      </c>
      <c r="N219" s="384" t="s">
        <v>33</v>
      </c>
    </row>
    <row r="220" spans="2:14" s="56" customFormat="1" ht="15.75">
      <c r="B220" s="392" t="e">
        <f>IF(Tabla1[[#This Row],[Código_Actividad]]="","",CONCATENATE(Tabla1[[#This Row],[POA]],".",Tabla1[[#This Row],[SRS]],".",Tabla1[[#This Row],[AREA]],".",Tabla1[[#This Row],[TIPO]]))</f>
        <v>#REF!</v>
      </c>
      <c r="C220" s="392" t="e">
        <f>IF(Tabla1[[#This Row],[Código_Actividad]]="","",'[5]Formulario PPGR1'!#REF!)</f>
        <v>#REF!</v>
      </c>
      <c r="D220" s="392" t="e">
        <f>IF(Tabla1[[#This Row],[Código_Actividad]]="","",'[5]Formulario PPGR1'!#REF!)</f>
        <v>#REF!</v>
      </c>
      <c r="E220" s="392" t="e">
        <f>IF(Tabla1[[#This Row],[Código_Actividad]]="","",'[5]Formulario PPGR1'!#REF!)</f>
        <v>#REF!</v>
      </c>
      <c r="F220" s="392" t="e">
        <f>IF(Tabla1[[#This Row],[Código_Actividad]]="","",'[5]Formulario PPGR1'!#REF!)</f>
        <v>#REF!</v>
      </c>
      <c r="G220" s="381" t="s">
        <v>1571</v>
      </c>
      <c r="H220" s="381" t="s">
        <v>1572</v>
      </c>
      <c r="I220" s="381" t="s">
        <v>1150</v>
      </c>
      <c r="J220" s="381">
        <v>240</v>
      </c>
      <c r="K220" s="382">
        <v>8225</v>
      </c>
      <c r="L220" s="382" t="e">
        <f>[6]!Tabla1[[#This Row],[Cantidad de Insumos]]*[6]!Tabla1[[#This Row],[Precio Unitario]]</f>
        <v>#REF!</v>
      </c>
      <c r="M220" s="383">
        <v>239301</v>
      </c>
      <c r="N220" s="384" t="s">
        <v>33</v>
      </c>
    </row>
    <row r="221" spans="2:14" s="56" customFormat="1" ht="15.75">
      <c r="B221" s="392" t="e">
        <f>IF(Tabla1[[#This Row],[Código_Actividad]]="","",CONCATENATE(Tabla1[[#This Row],[POA]],".",Tabla1[[#This Row],[SRS]],".",Tabla1[[#This Row],[AREA]],".",Tabla1[[#This Row],[TIPO]]))</f>
        <v>#REF!</v>
      </c>
      <c r="C221" s="392" t="e">
        <f>IF(Tabla1[[#This Row],[Código_Actividad]]="","",'[5]Formulario PPGR1'!#REF!)</f>
        <v>#REF!</v>
      </c>
      <c r="D221" s="392" t="e">
        <f>IF(Tabla1[[#This Row],[Código_Actividad]]="","",'[5]Formulario PPGR1'!#REF!)</f>
        <v>#REF!</v>
      </c>
      <c r="E221" s="392" t="e">
        <f>IF(Tabla1[[#This Row],[Código_Actividad]]="","",'[5]Formulario PPGR1'!#REF!)</f>
        <v>#REF!</v>
      </c>
      <c r="F221" s="392" t="e">
        <f>IF(Tabla1[[#This Row],[Código_Actividad]]="","",'[5]Formulario PPGR1'!#REF!)</f>
        <v>#REF!</v>
      </c>
      <c r="G221" s="381" t="s">
        <v>1573</v>
      </c>
      <c r="H221" s="381" t="s">
        <v>1574</v>
      </c>
      <c r="I221" s="381" t="s">
        <v>1150</v>
      </c>
      <c r="J221" s="381">
        <v>120</v>
      </c>
      <c r="K221" s="382">
        <v>350</v>
      </c>
      <c r="L221" s="382" t="e">
        <f>[6]!Tabla1[[#This Row],[Cantidad de Insumos]]*[6]!Tabla1[[#This Row],[Precio Unitario]]</f>
        <v>#REF!</v>
      </c>
      <c r="M221" s="383">
        <v>239301</v>
      </c>
      <c r="N221" s="384" t="s">
        <v>33</v>
      </c>
    </row>
    <row r="222" spans="2:14" s="56" customFormat="1" ht="15.75">
      <c r="B222" s="392" t="e">
        <f>IF(Tabla1[[#This Row],[Código_Actividad]]="","",CONCATENATE(Tabla1[[#This Row],[POA]],".",Tabla1[[#This Row],[SRS]],".",Tabla1[[#This Row],[AREA]],".",Tabla1[[#This Row],[TIPO]]))</f>
        <v>#REF!</v>
      </c>
      <c r="C222" s="392" t="e">
        <f>IF(Tabla1[[#This Row],[Código_Actividad]]="","",'[5]Formulario PPGR1'!#REF!)</f>
        <v>#REF!</v>
      </c>
      <c r="D222" s="392" t="e">
        <f>IF(Tabla1[[#This Row],[Código_Actividad]]="","",'[5]Formulario PPGR1'!#REF!)</f>
        <v>#REF!</v>
      </c>
      <c r="E222" s="392" t="e">
        <f>IF(Tabla1[[#This Row],[Código_Actividad]]="","",'[5]Formulario PPGR1'!#REF!)</f>
        <v>#REF!</v>
      </c>
      <c r="F222" s="392" t="e">
        <f>IF(Tabla1[[#This Row],[Código_Actividad]]="","",'[5]Formulario PPGR1'!#REF!)</f>
        <v>#REF!</v>
      </c>
      <c r="G222" s="381" t="s">
        <v>1575</v>
      </c>
      <c r="H222" s="381" t="s">
        <v>1576</v>
      </c>
      <c r="I222" s="381" t="s">
        <v>1150</v>
      </c>
      <c r="J222" s="381">
        <v>180</v>
      </c>
      <c r="K222" s="382">
        <v>996</v>
      </c>
      <c r="L222" s="382" t="e">
        <f>[6]!Tabla1[[#This Row],[Cantidad de Insumos]]*[6]!Tabla1[[#This Row],[Precio Unitario]]</f>
        <v>#REF!</v>
      </c>
      <c r="M222" s="383">
        <v>239301</v>
      </c>
      <c r="N222" s="384" t="s">
        <v>33</v>
      </c>
    </row>
    <row r="223" spans="2:14" s="56" customFormat="1" ht="15.75">
      <c r="B223" s="392" t="e">
        <f>IF(Tabla1[[#This Row],[Código_Actividad]]="","",CONCATENATE(Tabla1[[#This Row],[POA]],".",Tabla1[[#This Row],[SRS]],".",Tabla1[[#This Row],[AREA]],".",Tabla1[[#This Row],[TIPO]]))</f>
        <v>#REF!</v>
      </c>
      <c r="C223" s="392" t="e">
        <f>IF(Tabla1[[#This Row],[Código_Actividad]]="","",'[5]Formulario PPGR1'!#REF!)</f>
        <v>#REF!</v>
      </c>
      <c r="D223" s="392" t="e">
        <f>IF(Tabla1[[#This Row],[Código_Actividad]]="","",'[5]Formulario PPGR1'!#REF!)</f>
        <v>#REF!</v>
      </c>
      <c r="E223" s="392" t="e">
        <f>IF(Tabla1[[#This Row],[Código_Actividad]]="","",'[5]Formulario PPGR1'!#REF!)</f>
        <v>#REF!</v>
      </c>
      <c r="F223" s="392" t="e">
        <f>IF(Tabla1[[#This Row],[Código_Actividad]]="","",'[5]Formulario PPGR1'!#REF!)</f>
        <v>#REF!</v>
      </c>
      <c r="G223" s="381" t="s">
        <v>1577</v>
      </c>
      <c r="H223" s="381" t="s">
        <v>1578</v>
      </c>
      <c r="I223" s="381" t="s">
        <v>1150</v>
      </c>
      <c r="J223" s="381">
        <v>6000</v>
      </c>
      <c r="K223" s="382">
        <v>6.91</v>
      </c>
      <c r="L223" s="382" t="e">
        <f>[6]!Tabla1[[#This Row],[Cantidad de Insumos]]*[6]!Tabla1[[#This Row],[Precio Unitario]]</f>
        <v>#REF!</v>
      </c>
      <c r="M223" s="383">
        <v>239301</v>
      </c>
      <c r="N223" s="384" t="s">
        <v>33</v>
      </c>
    </row>
    <row r="224" spans="2:14" s="56" customFormat="1" ht="15.75">
      <c r="B224" s="392" t="e">
        <f>IF(Tabla1[[#This Row],[Código_Actividad]]="","",CONCATENATE(Tabla1[[#This Row],[POA]],".",Tabla1[[#This Row],[SRS]],".",Tabla1[[#This Row],[AREA]],".",Tabla1[[#This Row],[TIPO]]))</f>
        <v>#REF!</v>
      </c>
      <c r="C224" s="392" t="e">
        <f>IF(Tabla1[[#This Row],[Código_Actividad]]="","",'[5]Formulario PPGR1'!#REF!)</f>
        <v>#REF!</v>
      </c>
      <c r="D224" s="392" t="e">
        <f>IF(Tabla1[[#This Row],[Código_Actividad]]="","",'[5]Formulario PPGR1'!#REF!)</f>
        <v>#REF!</v>
      </c>
      <c r="E224" s="392" t="e">
        <f>IF(Tabla1[[#This Row],[Código_Actividad]]="","",'[5]Formulario PPGR1'!#REF!)</f>
        <v>#REF!</v>
      </c>
      <c r="F224" s="392" t="e">
        <f>IF(Tabla1[[#This Row],[Código_Actividad]]="","",'[5]Formulario PPGR1'!#REF!)</f>
        <v>#REF!</v>
      </c>
      <c r="G224" s="381" t="s">
        <v>1579</v>
      </c>
      <c r="H224" s="381" t="s">
        <v>1580</v>
      </c>
      <c r="I224" s="381" t="s">
        <v>1150</v>
      </c>
      <c r="J224" s="381">
        <v>1800</v>
      </c>
      <c r="K224" s="382">
        <v>397</v>
      </c>
      <c r="L224" s="382" t="e">
        <f>[6]!Tabla1[[#This Row],[Cantidad de Insumos]]*[6]!Tabla1[[#This Row],[Precio Unitario]]</f>
        <v>#REF!</v>
      </c>
      <c r="M224" s="383">
        <v>234101</v>
      </c>
      <c r="N224" s="384" t="s">
        <v>33</v>
      </c>
    </row>
    <row r="225" spans="2:14" s="56" customFormat="1" ht="15.75">
      <c r="B225" s="392" t="e">
        <f>IF(Tabla1[[#This Row],[Código_Actividad]]="","",CONCATENATE(Tabla1[[#This Row],[POA]],".",Tabla1[[#This Row],[SRS]],".",Tabla1[[#This Row],[AREA]],".",Tabla1[[#This Row],[TIPO]]))</f>
        <v>#REF!</v>
      </c>
      <c r="C225" s="392" t="e">
        <f>IF(Tabla1[[#This Row],[Código_Actividad]]="","",'[5]Formulario PPGR1'!#REF!)</f>
        <v>#REF!</v>
      </c>
      <c r="D225" s="392" t="e">
        <f>IF(Tabla1[[#This Row],[Código_Actividad]]="","",'[5]Formulario PPGR1'!#REF!)</f>
        <v>#REF!</v>
      </c>
      <c r="E225" s="392" t="e">
        <f>IF(Tabla1[[#This Row],[Código_Actividad]]="","",'[5]Formulario PPGR1'!#REF!)</f>
        <v>#REF!</v>
      </c>
      <c r="F225" s="392" t="e">
        <f>IF(Tabla1[[#This Row],[Código_Actividad]]="","",'[5]Formulario PPGR1'!#REF!)</f>
        <v>#REF!</v>
      </c>
      <c r="G225" s="381" t="s">
        <v>1581</v>
      </c>
      <c r="H225" s="381" t="s">
        <v>1582</v>
      </c>
      <c r="I225" s="381" t="s">
        <v>1150</v>
      </c>
      <c r="J225" s="381">
        <v>1200</v>
      </c>
      <c r="K225" s="382">
        <v>69</v>
      </c>
      <c r="L225" s="382" t="e">
        <f>[6]!Tabla1[[#This Row],[Cantidad de Insumos]]*[6]!Tabla1[[#This Row],[Precio Unitario]]</f>
        <v>#REF!</v>
      </c>
      <c r="M225" s="383">
        <v>234101</v>
      </c>
      <c r="N225" s="384" t="s">
        <v>33</v>
      </c>
    </row>
    <row r="226" spans="2:14" s="56" customFormat="1" ht="15.75">
      <c r="B226" s="392" t="e">
        <f>IF(Tabla1[[#This Row],[Código_Actividad]]="","",CONCATENATE(Tabla1[[#This Row],[POA]],".",Tabla1[[#This Row],[SRS]],".",Tabla1[[#This Row],[AREA]],".",Tabla1[[#This Row],[TIPO]]))</f>
        <v>#REF!</v>
      </c>
      <c r="C226" s="392" t="e">
        <f>IF(Tabla1[[#This Row],[Código_Actividad]]="","",'[5]Formulario PPGR1'!#REF!)</f>
        <v>#REF!</v>
      </c>
      <c r="D226" s="392" t="e">
        <f>IF(Tabla1[[#This Row],[Código_Actividad]]="","",'[5]Formulario PPGR1'!#REF!)</f>
        <v>#REF!</v>
      </c>
      <c r="E226" s="392" t="e">
        <f>IF(Tabla1[[#This Row],[Código_Actividad]]="","",'[5]Formulario PPGR1'!#REF!)</f>
        <v>#REF!</v>
      </c>
      <c r="F226" s="392" t="e">
        <f>IF(Tabla1[[#This Row],[Código_Actividad]]="","",'[5]Formulario PPGR1'!#REF!)</f>
        <v>#REF!</v>
      </c>
      <c r="G226" s="381" t="s">
        <v>1583</v>
      </c>
      <c r="H226" s="381" t="s">
        <v>1584</v>
      </c>
      <c r="I226" s="381" t="s">
        <v>1150</v>
      </c>
      <c r="J226" s="381">
        <v>400</v>
      </c>
      <c r="K226" s="382">
        <v>65</v>
      </c>
      <c r="L226" s="382" t="e">
        <f>[6]!Tabla1[[#This Row],[Cantidad de Insumos]]*[6]!Tabla1[[#This Row],[Precio Unitario]]</f>
        <v>#REF!</v>
      </c>
      <c r="M226" s="383">
        <v>234101</v>
      </c>
      <c r="N226" s="384" t="s">
        <v>33</v>
      </c>
    </row>
    <row r="227" spans="2:14" s="56" customFormat="1" ht="15.75">
      <c r="B227" s="392" t="e">
        <f>IF(Tabla1[[#This Row],[Código_Actividad]]="","",CONCATENATE(Tabla1[[#This Row],[POA]],".",Tabla1[[#This Row],[SRS]],".",Tabla1[[#This Row],[AREA]],".",Tabla1[[#This Row],[TIPO]]))</f>
        <v>#REF!</v>
      </c>
      <c r="C227" s="392" t="e">
        <f>IF(Tabla1[[#This Row],[Código_Actividad]]="","",'[5]Formulario PPGR1'!#REF!)</f>
        <v>#REF!</v>
      </c>
      <c r="D227" s="392" t="e">
        <f>IF(Tabla1[[#This Row],[Código_Actividad]]="","",'[5]Formulario PPGR1'!#REF!)</f>
        <v>#REF!</v>
      </c>
      <c r="E227" s="392" t="e">
        <f>IF(Tabla1[[#This Row],[Código_Actividad]]="","",'[5]Formulario PPGR1'!#REF!)</f>
        <v>#REF!</v>
      </c>
      <c r="F227" s="392" t="e">
        <f>IF(Tabla1[[#This Row],[Código_Actividad]]="","",'[5]Formulario PPGR1'!#REF!)</f>
        <v>#REF!</v>
      </c>
      <c r="G227" s="381" t="s">
        <v>1585</v>
      </c>
      <c r="H227" s="381" t="s">
        <v>1586</v>
      </c>
      <c r="I227" s="381" t="s">
        <v>1150</v>
      </c>
      <c r="J227" s="381">
        <v>600</v>
      </c>
      <c r="K227" s="382">
        <v>15.4</v>
      </c>
      <c r="L227" s="382" t="e">
        <f>[6]!Tabla1[[#This Row],[Cantidad de Insumos]]*[6]!Tabla1[[#This Row],[Precio Unitario]]</f>
        <v>#REF!</v>
      </c>
      <c r="M227" s="383">
        <v>234101</v>
      </c>
      <c r="N227" s="384" t="s">
        <v>33</v>
      </c>
    </row>
    <row r="228" spans="2:14" s="56" customFormat="1" ht="15.75">
      <c r="B228" s="392" t="e">
        <f>IF(Tabla1[[#This Row],[Código_Actividad]]="","",CONCATENATE(Tabla1[[#This Row],[POA]],".",Tabla1[[#This Row],[SRS]],".",Tabla1[[#This Row],[AREA]],".",Tabla1[[#This Row],[TIPO]]))</f>
        <v>#REF!</v>
      </c>
      <c r="C228" s="392" t="e">
        <f>IF(Tabla1[[#This Row],[Código_Actividad]]="","",'[5]Formulario PPGR1'!#REF!)</f>
        <v>#REF!</v>
      </c>
      <c r="D228" s="392" t="e">
        <f>IF(Tabla1[[#This Row],[Código_Actividad]]="","",'[5]Formulario PPGR1'!#REF!)</f>
        <v>#REF!</v>
      </c>
      <c r="E228" s="392" t="e">
        <f>IF(Tabla1[[#This Row],[Código_Actividad]]="","",'[5]Formulario PPGR1'!#REF!)</f>
        <v>#REF!</v>
      </c>
      <c r="F228" s="392" t="e">
        <f>IF(Tabla1[[#This Row],[Código_Actividad]]="","",'[5]Formulario PPGR1'!#REF!)</f>
        <v>#REF!</v>
      </c>
      <c r="G228" s="381" t="s">
        <v>1587</v>
      </c>
      <c r="H228" s="381" t="s">
        <v>1588</v>
      </c>
      <c r="I228" s="381" t="s">
        <v>1150</v>
      </c>
      <c r="J228" s="381">
        <v>600</v>
      </c>
      <c r="K228" s="382">
        <v>115</v>
      </c>
      <c r="L228" s="382" t="e">
        <f>[6]!Tabla1[[#This Row],[Cantidad de Insumos]]*[6]!Tabla1[[#This Row],[Precio Unitario]]</f>
        <v>#REF!</v>
      </c>
      <c r="M228" s="383">
        <v>234101</v>
      </c>
      <c r="N228" s="384" t="s">
        <v>33</v>
      </c>
    </row>
    <row r="229" spans="2:14" s="56" customFormat="1" ht="15.75">
      <c r="B229" s="392" t="e">
        <f>IF(Tabla1[[#This Row],[Código_Actividad]]="","",CONCATENATE(Tabla1[[#This Row],[POA]],".",Tabla1[[#This Row],[SRS]],".",Tabla1[[#This Row],[AREA]],".",Tabla1[[#This Row],[TIPO]]))</f>
        <v>#REF!</v>
      </c>
      <c r="C229" s="392" t="e">
        <f>IF(Tabla1[[#This Row],[Código_Actividad]]="","",'[5]Formulario PPGR1'!#REF!)</f>
        <v>#REF!</v>
      </c>
      <c r="D229" s="392" t="e">
        <f>IF(Tabla1[[#This Row],[Código_Actividad]]="","",'[5]Formulario PPGR1'!#REF!)</f>
        <v>#REF!</v>
      </c>
      <c r="E229" s="392" t="e">
        <f>IF(Tabla1[[#This Row],[Código_Actividad]]="","",'[5]Formulario PPGR1'!#REF!)</f>
        <v>#REF!</v>
      </c>
      <c r="F229" s="392" t="e">
        <f>IF(Tabla1[[#This Row],[Código_Actividad]]="","",'[5]Formulario PPGR1'!#REF!)</f>
        <v>#REF!</v>
      </c>
      <c r="G229" s="381" t="s">
        <v>1589</v>
      </c>
      <c r="H229" s="381" t="s">
        <v>1590</v>
      </c>
      <c r="I229" s="381" t="s">
        <v>1150</v>
      </c>
      <c r="J229" s="381">
        <v>120</v>
      </c>
      <c r="K229" s="382">
        <v>690</v>
      </c>
      <c r="L229" s="382" t="e">
        <f>[6]!Tabla1[[#This Row],[Cantidad de Insumos]]*[6]!Tabla1[[#This Row],[Precio Unitario]]</f>
        <v>#REF!</v>
      </c>
      <c r="M229" s="383">
        <v>234101</v>
      </c>
      <c r="N229" s="384" t="s">
        <v>33</v>
      </c>
    </row>
    <row r="230" spans="2:14" s="56" customFormat="1" ht="15.75">
      <c r="B230" s="392" t="e">
        <f>IF(Tabla1[[#This Row],[Código_Actividad]]="","",CONCATENATE(Tabla1[[#This Row],[POA]],".",Tabla1[[#This Row],[SRS]],".",Tabla1[[#This Row],[AREA]],".",Tabla1[[#This Row],[TIPO]]))</f>
        <v>#REF!</v>
      </c>
      <c r="C230" s="392" t="e">
        <f>IF(Tabla1[[#This Row],[Código_Actividad]]="","",'[5]Formulario PPGR1'!#REF!)</f>
        <v>#REF!</v>
      </c>
      <c r="D230" s="392" t="e">
        <f>IF(Tabla1[[#This Row],[Código_Actividad]]="","",'[5]Formulario PPGR1'!#REF!)</f>
        <v>#REF!</v>
      </c>
      <c r="E230" s="392" t="e">
        <f>IF(Tabla1[[#This Row],[Código_Actividad]]="","",'[5]Formulario PPGR1'!#REF!)</f>
        <v>#REF!</v>
      </c>
      <c r="F230" s="392" t="e">
        <f>IF(Tabla1[[#This Row],[Código_Actividad]]="","",'[5]Formulario PPGR1'!#REF!)</f>
        <v>#REF!</v>
      </c>
      <c r="G230" s="381" t="s">
        <v>1591</v>
      </c>
      <c r="H230" s="381" t="s">
        <v>1592</v>
      </c>
      <c r="I230" s="381" t="s">
        <v>1150</v>
      </c>
      <c r="J230" s="381">
        <v>1200</v>
      </c>
      <c r="K230" s="382">
        <v>7.41</v>
      </c>
      <c r="L230" s="382" t="e">
        <f>[6]!Tabla1[[#This Row],[Cantidad de Insumos]]*[6]!Tabla1[[#This Row],[Precio Unitario]]</f>
        <v>#REF!</v>
      </c>
      <c r="M230" s="383">
        <v>234101</v>
      </c>
      <c r="N230" s="384" t="s">
        <v>33</v>
      </c>
    </row>
    <row r="231" spans="2:14" s="56" customFormat="1" ht="15.75">
      <c r="B231" s="392" t="e">
        <f>IF(Tabla1[[#This Row],[Código_Actividad]]="","",CONCATENATE(Tabla1[[#This Row],[POA]],".",Tabla1[[#This Row],[SRS]],".",Tabla1[[#This Row],[AREA]],".",Tabla1[[#This Row],[TIPO]]))</f>
        <v>#REF!</v>
      </c>
      <c r="C231" s="392" t="e">
        <f>IF(Tabla1[[#This Row],[Código_Actividad]]="","",'[5]Formulario PPGR1'!#REF!)</f>
        <v>#REF!</v>
      </c>
      <c r="D231" s="392" t="e">
        <f>IF(Tabla1[[#This Row],[Código_Actividad]]="","",'[5]Formulario PPGR1'!#REF!)</f>
        <v>#REF!</v>
      </c>
      <c r="E231" s="392" t="e">
        <f>IF(Tabla1[[#This Row],[Código_Actividad]]="","",'[5]Formulario PPGR1'!#REF!)</f>
        <v>#REF!</v>
      </c>
      <c r="F231" s="392" t="e">
        <f>IF(Tabla1[[#This Row],[Código_Actividad]]="","",'[5]Formulario PPGR1'!#REF!)</f>
        <v>#REF!</v>
      </c>
      <c r="G231" s="381" t="s">
        <v>1593</v>
      </c>
      <c r="H231" s="381" t="s">
        <v>1594</v>
      </c>
      <c r="I231" s="381" t="s">
        <v>1150</v>
      </c>
      <c r="J231" s="381">
        <v>1320</v>
      </c>
      <c r="K231" s="382">
        <v>47.5</v>
      </c>
      <c r="L231" s="382" t="e">
        <f>[6]!Tabla1[[#This Row],[Cantidad de Insumos]]*[6]!Tabla1[[#This Row],[Precio Unitario]]</f>
        <v>#REF!</v>
      </c>
      <c r="M231" s="383">
        <v>234101</v>
      </c>
      <c r="N231" s="384" t="s">
        <v>33</v>
      </c>
    </row>
    <row r="232" spans="2:14" s="56" customFormat="1" ht="15.75">
      <c r="B232" s="392" t="e">
        <f>IF(Tabla1[[#This Row],[Código_Actividad]]="","",CONCATENATE(Tabla1[[#This Row],[POA]],".",Tabla1[[#This Row],[SRS]],".",Tabla1[[#This Row],[AREA]],".",Tabla1[[#This Row],[TIPO]]))</f>
        <v>#REF!</v>
      </c>
      <c r="C232" s="392" t="e">
        <f>IF(Tabla1[[#This Row],[Código_Actividad]]="","",'[5]Formulario PPGR1'!#REF!)</f>
        <v>#REF!</v>
      </c>
      <c r="D232" s="392" t="e">
        <f>IF(Tabla1[[#This Row],[Código_Actividad]]="","",'[5]Formulario PPGR1'!#REF!)</f>
        <v>#REF!</v>
      </c>
      <c r="E232" s="392" t="e">
        <f>IF(Tabla1[[#This Row],[Código_Actividad]]="","",'[5]Formulario PPGR1'!#REF!)</f>
        <v>#REF!</v>
      </c>
      <c r="F232" s="392" t="e">
        <f>IF(Tabla1[[#This Row],[Código_Actividad]]="","",'[5]Formulario PPGR1'!#REF!)</f>
        <v>#REF!</v>
      </c>
      <c r="G232" s="381" t="s">
        <v>1595</v>
      </c>
      <c r="H232" s="381" t="s">
        <v>1596</v>
      </c>
      <c r="I232" s="381" t="s">
        <v>1150</v>
      </c>
      <c r="J232" s="381">
        <v>10368</v>
      </c>
      <c r="K232" s="382">
        <v>135</v>
      </c>
      <c r="L232" s="382" t="e">
        <f>[6]!Tabla1[[#This Row],[Cantidad de Insumos]]*[6]!Tabla1[[#This Row],[Precio Unitario]]</f>
        <v>#REF!</v>
      </c>
      <c r="M232" s="383">
        <v>234101</v>
      </c>
      <c r="N232" s="384" t="s">
        <v>33</v>
      </c>
    </row>
    <row r="233" spans="2:14" s="56" customFormat="1" ht="15.75">
      <c r="B233" s="392" t="e">
        <f>IF(Tabla1[[#This Row],[Código_Actividad]]="","",CONCATENATE(Tabla1[[#This Row],[POA]],".",Tabla1[[#This Row],[SRS]],".",Tabla1[[#This Row],[AREA]],".",Tabla1[[#This Row],[TIPO]]))</f>
        <v>#REF!</v>
      </c>
      <c r="C233" s="392" t="e">
        <f>IF(Tabla1[[#This Row],[Código_Actividad]]="","",'[5]Formulario PPGR1'!#REF!)</f>
        <v>#REF!</v>
      </c>
      <c r="D233" s="392" t="e">
        <f>IF(Tabla1[[#This Row],[Código_Actividad]]="","",'[5]Formulario PPGR1'!#REF!)</f>
        <v>#REF!</v>
      </c>
      <c r="E233" s="392" t="e">
        <f>IF(Tabla1[[#This Row],[Código_Actividad]]="","",'[5]Formulario PPGR1'!#REF!)</f>
        <v>#REF!</v>
      </c>
      <c r="F233" s="392" t="e">
        <f>IF(Tabla1[[#This Row],[Código_Actividad]]="","",'[5]Formulario PPGR1'!#REF!)</f>
        <v>#REF!</v>
      </c>
      <c r="G233" s="381" t="s">
        <v>1597</v>
      </c>
      <c r="H233" s="381" t="s">
        <v>1598</v>
      </c>
      <c r="I233" s="381" t="s">
        <v>1150</v>
      </c>
      <c r="J233" s="381">
        <v>2400</v>
      </c>
      <c r="K233" s="382">
        <v>58.97</v>
      </c>
      <c r="L233" s="382" t="e">
        <f>[6]!Tabla1[[#This Row],[Cantidad de Insumos]]*[6]!Tabla1[[#This Row],[Precio Unitario]]</f>
        <v>#REF!</v>
      </c>
      <c r="M233" s="383">
        <v>234101</v>
      </c>
      <c r="N233" s="384" t="s">
        <v>33</v>
      </c>
    </row>
    <row r="234" spans="2:14" s="56" customFormat="1" ht="15.75">
      <c r="B234" s="392" t="e">
        <f>IF(Tabla1[[#This Row],[Código_Actividad]]="","",CONCATENATE(Tabla1[[#This Row],[POA]],".",Tabla1[[#This Row],[SRS]],".",Tabla1[[#This Row],[AREA]],".",Tabla1[[#This Row],[TIPO]]))</f>
        <v>#REF!</v>
      </c>
      <c r="C234" s="392" t="e">
        <f>IF(Tabla1[[#This Row],[Código_Actividad]]="","",'[5]Formulario PPGR1'!#REF!)</f>
        <v>#REF!</v>
      </c>
      <c r="D234" s="392" t="e">
        <f>IF(Tabla1[[#This Row],[Código_Actividad]]="","",'[5]Formulario PPGR1'!#REF!)</f>
        <v>#REF!</v>
      </c>
      <c r="E234" s="392" t="e">
        <f>IF(Tabla1[[#This Row],[Código_Actividad]]="","",'[5]Formulario PPGR1'!#REF!)</f>
        <v>#REF!</v>
      </c>
      <c r="F234" s="392" t="e">
        <f>IF(Tabla1[[#This Row],[Código_Actividad]]="","",'[5]Formulario PPGR1'!#REF!)</f>
        <v>#REF!</v>
      </c>
      <c r="G234" s="381" t="s">
        <v>1599</v>
      </c>
      <c r="H234" s="381" t="s">
        <v>1600</v>
      </c>
      <c r="I234" s="381" t="s">
        <v>1150</v>
      </c>
      <c r="J234" s="381">
        <v>9600</v>
      </c>
      <c r="K234" s="382">
        <v>330</v>
      </c>
      <c r="L234" s="382" t="e">
        <f>[6]!Tabla1[[#This Row],[Cantidad de Insumos]]*[6]!Tabla1[[#This Row],[Precio Unitario]]</f>
        <v>#REF!</v>
      </c>
      <c r="M234" s="383">
        <v>234101</v>
      </c>
      <c r="N234" s="384" t="s">
        <v>33</v>
      </c>
    </row>
    <row r="235" spans="2:14" s="56" customFormat="1" ht="15.75">
      <c r="B235" s="392" t="e">
        <f>IF(Tabla1[[#This Row],[Código_Actividad]]="","",CONCATENATE(Tabla1[[#This Row],[POA]],".",Tabla1[[#This Row],[SRS]],".",Tabla1[[#This Row],[AREA]],".",Tabla1[[#This Row],[TIPO]]))</f>
        <v>#REF!</v>
      </c>
      <c r="C235" s="392" t="e">
        <f>IF(Tabla1[[#This Row],[Código_Actividad]]="","",'[5]Formulario PPGR1'!#REF!)</f>
        <v>#REF!</v>
      </c>
      <c r="D235" s="392" t="e">
        <f>IF(Tabla1[[#This Row],[Código_Actividad]]="","",'[5]Formulario PPGR1'!#REF!)</f>
        <v>#REF!</v>
      </c>
      <c r="E235" s="392" t="e">
        <f>IF(Tabla1[[#This Row],[Código_Actividad]]="","",'[5]Formulario PPGR1'!#REF!)</f>
        <v>#REF!</v>
      </c>
      <c r="F235" s="392" t="e">
        <f>IF(Tabla1[[#This Row],[Código_Actividad]]="","",'[5]Formulario PPGR1'!#REF!)</f>
        <v>#REF!</v>
      </c>
      <c r="G235" s="381" t="s">
        <v>1601</v>
      </c>
      <c r="H235" s="381" t="s">
        <v>1602</v>
      </c>
      <c r="I235" s="381" t="s">
        <v>1150</v>
      </c>
      <c r="J235" s="381">
        <v>320</v>
      </c>
      <c r="K235" s="382">
        <v>207.9</v>
      </c>
      <c r="L235" s="382" t="e">
        <f>[6]!Tabla1[[#This Row],[Cantidad de Insumos]]*[6]!Tabla1[[#This Row],[Precio Unitario]]</f>
        <v>#REF!</v>
      </c>
      <c r="M235" s="383">
        <v>234101</v>
      </c>
      <c r="N235" s="384" t="s">
        <v>33</v>
      </c>
    </row>
    <row r="236" spans="2:14" s="56" customFormat="1" ht="15.75">
      <c r="B236" s="392" t="e">
        <f>IF(Tabla1[[#This Row],[Código_Actividad]]="","",CONCATENATE(Tabla1[[#This Row],[POA]],".",Tabla1[[#This Row],[SRS]],".",Tabla1[[#This Row],[AREA]],".",Tabla1[[#This Row],[TIPO]]))</f>
        <v>#REF!</v>
      </c>
      <c r="C236" s="392" t="e">
        <f>IF(Tabla1[[#This Row],[Código_Actividad]]="","",'[5]Formulario PPGR1'!#REF!)</f>
        <v>#REF!</v>
      </c>
      <c r="D236" s="392" t="e">
        <f>IF(Tabla1[[#This Row],[Código_Actividad]]="","",'[5]Formulario PPGR1'!#REF!)</f>
        <v>#REF!</v>
      </c>
      <c r="E236" s="392" t="e">
        <f>IF(Tabla1[[#This Row],[Código_Actividad]]="","",'[5]Formulario PPGR1'!#REF!)</f>
        <v>#REF!</v>
      </c>
      <c r="F236" s="392" t="e">
        <f>IF(Tabla1[[#This Row],[Código_Actividad]]="","",'[5]Formulario PPGR1'!#REF!)</f>
        <v>#REF!</v>
      </c>
      <c r="G236" s="381" t="s">
        <v>1603</v>
      </c>
      <c r="H236" s="381" t="s">
        <v>1604</v>
      </c>
      <c r="I236" s="381" t="s">
        <v>1150</v>
      </c>
      <c r="J236" s="381">
        <v>400</v>
      </c>
      <c r="K236" s="382">
        <v>45</v>
      </c>
      <c r="L236" s="382" t="e">
        <f>[6]!Tabla1[[#This Row],[Cantidad de Insumos]]*[6]!Tabla1[[#This Row],[Precio Unitario]]</f>
        <v>#REF!</v>
      </c>
      <c r="M236" s="383">
        <v>234101</v>
      </c>
      <c r="N236" s="384" t="s">
        <v>33</v>
      </c>
    </row>
    <row r="237" spans="2:14" s="56" customFormat="1" ht="15.75">
      <c r="B237" s="392" t="e">
        <f>IF(Tabla1[[#This Row],[Código_Actividad]]="","",CONCATENATE(Tabla1[[#This Row],[POA]],".",Tabla1[[#This Row],[SRS]],".",Tabla1[[#This Row],[AREA]],".",Tabla1[[#This Row],[TIPO]]))</f>
        <v>#REF!</v>
      </c>
      <c r="C237" s="392" t="e">
        <f>IF(Tabla1[[#This Row],[Código_Actividad]]="","",'[5]Formulario PPGR1'!#REF!)</f>
        <v>#REF!</v>
      </c>
      <c r="D237" s="392" t="e">
        <f>IF(Tabla1[[#This Row],[Código_Actividad]]="","",'[5]Formulario PPGR1'!#REF!)</f>
        <v>#REF!</v>
      </c>
      <c r="E237" s="392" t="e">
        <f>IF(Tabla1[[#This Row],[Código_Actividad]]="","",'[5]Formulario PPGR1'!#REF!)</f>
        <v>#REF!</v>
      </c>
      <c r="F237" s="392" t="e">
        <f>IF(Tabla1[[#This Row],[Código_Actividad]]="","",'[5]Formulario PPGR1'!#REF!)</f>
        <v>#REF!</v>
      </c>
      <c r="G237" s="381" t="s">
        <v>1605</v>
      </c>
      <c r="H237" s="381" t="s">
        <v>1606</v>
      </c>
      <c r="I237" s="381" t="s">
        <v>1150</v>
      </c>
      <c r="J237" s="381">
        <v>1200</v>
      </c>
      <c r="K237" s="382">
        <v>35</v>
      </c>
      <c r="L237" s="382" t="e">
        <f>[6]!Tabla1[[#This Row],[Cantidad de Insumos]]*[6]!Tabla1[[#This Row],[Precio Unitario]]</f>
        <v>#REF!</v>
      </c>
      <c r="M237" s="383">
        <v>234101</v>
      </c>
      <c r="N237" s="384" t="s">
        <v>33</v>
      </c>
    </row>
    <row r="238" spans="2:14" s="56" customFormat="1" ht="15.75">
      <c r="B238" s="392" t="e">
        <f>IF(Tabla1[[#This Row],[Código_Actividad]]="","",CONCATENATE(Tabla1[[#This Row],[POA]],".",Tabla1[[#This Row],[SRS]],".",Tabla1[[#This Row],[AREA]],".",Tabla1[[#This Row],[TIPO]]))</f>
        <v>#REF!</v>
      </c>
      <c r="C238" s="392" t="e">
        <f>IF(Tabla1[[#This Row],[Código_Actividad]]="","",'[5]Formulario PPGR1'!#REF!)</f>
        <v>#REF!</v>
      </c>
      <c r="D238" s="392" t="e">
        <f>IF(Tabla1[[#This Row],[Código_Actividad]]="","",'[5]Formulario PPGR1'!#REF!)</f>
        <v>#REF!</v>
      </c>
      <c r="E238" s="392" t="e">
        <f>IF(Tabla1[[#This Row],[Código_Actividad]]="","",'[5]Formulario PPGR1'!#REF!)</f>
        <v>#REF!</v>
      </c>
      <c r="F238" s="392" t="e">
        <f>IF(Tabla1[[#This Row],[Código_Actividad]]="","",'[5]Formulario PPGR1'!#REF!)</f>
        <v>#REF!</v>
      </c>
      <c r="G238" s="381" t="s">
        <v>1607</v>
      </c>
      <c r="H238" s="381" t="s">
        <v>1608</v>
      </c>
      <c r="I238" s="381" t="s">
        <v>1150</v>
      </c>
      <c r="J238" s="381">
        <v>19200</v>
      </c>
      <c r="K238" s="382">
        <v>10.25</v>
      </c>
      <c r="L238" s="382" t="e">
        <f>[6]!Tabla1[[#This Row],[Cantidad de Insumos]]*[6]!Tabla1[[#This Row],[Precio Unitario]]</f>
        <v>#REF!</v>
      </c>
      <c r="M238" s="383">
        <v>239301</v>
      </c>
      <c r="N238" s="384" t="s">
        <v>33</v>
      </c>
    </row>
    <row r="239" spans="2:14" s="56" customFormat="1" ht="15.75">
      <c r="B239" s="392" t="e">
        <f>IF(Tabla1[[#This Row],[Código_Actividad]]="","",CONCATENATE(Tabla1[[#This Row],[POA]],".",Tabla1[[#This Row],[SRS]],".",Tabla1[[#This Row],[AREA]],".",Tabla1[[#This Row],[TIPO]]))</f>
        <v>#REF!</v>
      </c>
      <c r="C239" s="392" t="e">
        <f>IF(Tabla1[[#This Row],[Código_Actividad]]="","",'[5]Formulario PPGR1'!#REF!)</f>
        <v>#REF!</v>
      </c>
      <c r="D239" s="392" t="e">
        <f>IF(Tabla1[[#This Row],[Código_Actividad]]="","",'[5]Formulario PPGR1'!#REF!)</f>
        <v>#REF!</v>
      </c>
      <c r="E239" s="392" t="e">
        <f>IF(Tabla1[[#This Row],[Código_Actividad]]="","",'[5]Formulario PPGR1'!#REF!)</f>
        <v>#REF!</v>
      </c>
      <c r="F239" s="392" t="e">
        <f>IF(Tabla1[[#This Row],[Código_Actividad]]="","",'[5]Formulario PPGR1'!#REF!)</f>
        <v>#REF!</v>
      </c>
      <c r="G239" s="381" t="s">
        <v>1609</v>
      </c>
      <c r="H239" s="381" t="s">
        <v>1610</v>
      </c>
      <c r="I239" s="381" t="s">
        <v>1150</v>
      </c>
      <c r="J239" s="381">
        <v>500</v>
      </c>
      <c r="K239" s="382">
        <v>150</v>
      </c>
      <c r="L239" s="382" t="e">
        <f>[6]!Tabla1[[#This Row],[Cantidad de Insumos]]*[6]!Tabla1[[#This Row],[Precio Unitario]]</f>
        <v>#REF!</v>
      </c>
      <c r="M239" s="383">
        <v>239201</v>
      </c>
      <c r="N239" s="384" t="s">
        <v>33</v>
      </c>
    </row>
    <row r="240" spans="2:14" s="56" customFormat="1" ht="15.75">
      <c r="B240" s="392" t="e">
        <f>IF(Tabla1[[#This Row],[Código_Actividad]]="","",CONCATENATE(Tabla1[[#This Row],[POA]],".",Tabla1[[#This Row],[SRS]],".",Tabla1[[#This Row],[AREA]],".",Tabla1[[#This Row],[TIPO]]))</f>
        <v>#REF!</v>
      </c>
      <c r="C240" s="392" t="e">
        <f>IF(Tabla1[[#This Row],[Código_Actividad]]="","",'[5]Formulario PPGR1'!#REF!)</f>
        <v>#REF!</v>
      </c>
      <c r="D240" s="392" t="e">
        <f>IF(Tabla1[[#This Row],[Código_Actividad]]="","",'[5]Formulario PPGR1'!#REF!)</f>
        <v>#REF!</v>
      </c>
      <c r="E240" s="392" t="e">
        <f>IF(Tabla1[[#This Row],[Código_Actividad]]="","",'[5]Formulario PPGR1'!#REF!)</f>
        <v>#REF!</v>
      </c>
      <c r="F240" s="392" t="e">
        <f>IF(Tabla1[[#This Row],[Código_Actividad]]="","",'[5]Formulario PPGR1'!#REF!)</f>
        <v>#REF!</v>
      </c>
      <c r="G240" s="381" t="s">
        <v>1611</v>
      </c>
      <c r="H240" s="381" t="s">
        <v>1612</v>
      </c>
      <c r="I240" s="381" t="s">
        <v>1150</v>
      </c>
      <c r="J240" s="381">
        <v>600</v>
      </c>
      <c r="K240" s="382">
        <v>16.5</v>
      </c>
      <c r="L240" s="382" t="e">
        <f>[6]!Tabla1[[#This Row],[Cantidad de Insumos]]*[6]!Tabla1[[#This Row],[Precio Unitario]]</f>
        <v>#REF!</v>
      </c>
      <c r="M240" s="383">
        <v>234101</v>
      </c>
      <c r="N240" s="384" t="s">
        <v>33</v>
      </c>
    </row>
    <row r="241" spans="2:14" s="56" customFormat="1" ht="15.75">
      <c r="B241" s="392" t="e">
        <f>IF(Tabla1[[#This Row],[Código_Actividad]]="","",CONCATENATE(Tabla1[[#This Row],[POA]],".",Tabla1[[#This Row],[SRS]],".",Tabla1[[#This Row],[AREA]],".",Tabla1[[#This Row],[TIPO]]))</f>
        <v>#REF!</v>
      </c>
      <c r="C241" s="392" t="e">
        <f>IF(Tabla1[[#This Row],[Código_Actividad]]="","",'[5]Formulario PPGR1'!#REF!)</f>
        <v>#REF!</v>
      </c>
      <c r="D241" s="392" t="e">
        <f>IF(Tabla1[[#This Row],[Código_Actividad]]="","",'[5]Formulario PPGR1'!#REF!)</f>
        <v>#REF!</v>
      </c>
      <c r="E241" s="392" t="e">
        <f>IF(Tabla1[[#This Row],[Código_Actividad]]="","",'[5]Formulario PPGR1'!#REF!)</f>
        <v>#REF!</v>
      </c>
      <c r="F241" s="392" t="e">
        <f>IF(Tabla1[[#This Row],[Código_Actividad]]="","",'[5]Formulario PPGR1'!#REF!)</f>
        <v>#REF!</v>
      </c>
      <c r="G241" s="381" t="s">
        <v>1613</v>
      </c>
      <c r="H241" s="381" t="s">
        <v>1614</v>
      </c>
      <c r="I241" s="381" t="s">
        <v>1150</v>
      </c>
      <c r="J241" s="381">
        <v>240</v>
      </c>
      <c r="K241" s="382">
        <v>3.08</v>
      </c>
      <c r="L241" s="382" t="e">
        <f>[6]!Tabla1[[#This Row],[Cantidad de Insumos]]*[6]!Tabla1[[#This Row],[Precio Unitario]]</f>
        <v>#REF!</v>
      </c>
      <c r="M241" s="383">
        <v>234101</v>
      </c>
      <c r="N241" s="384" t="s">
        <v>33</v>
      </c>
    </row>
    <row r="242" spans="2:14" s="56" customFormat="1" ht="15.75">
      <c r="B242" s="392" t="e">
        <f>IF(Tabla1[[#This Row],[Código_Actividad]]="","",CONCATENATE(Tabla1[[#This Row],[POA]],".",Tabla1[[#This Row],[SRS]],".",Tabla1[[#This Row],[AREA]],".",Tabla1[[#This Row],[TIPO]]))</f>
        <v>#REF!</v>
      </c>
      <c r="C242" s="392" t="e">
        <f>IF(Tabla1[[#This Row],[Código_Actividad]]="","",'[5]Formulario PPGR1'!#REF!)</f>
        <v>#REF!</v>
      </c>
      <c r="D242" s="392" t="e">
        <f>IF(Tabla1[[#This Row],[Código_Actividad]]="","",'[5]Formulario PPGR1'!#REF!)</f>
        <v>#REF!</v>
      </c>
      <c r="E242" s="392" t="e">
        <f>IF(Tabla1[[#This Row],[Código_Actividad]]="","",'[5]Formulario PPGR1'!#REF!)</f>
        <v>#REF!</v>
      </c>
      <c r="F242" s="392" t="e">
        <f>IF(Tabla1[[#This Row],[Código_Actividad]]="","",'[5]Formulario PPGR1'!#REF!)</f>
        <v>#REF!</v>
      </c>
      <c r="G242" s="381" t="s">
        <v>1615</v>
      </c>
      <c r="H242" s="381" t="s">
        <v>1616</v>
      </c>
      <c r="I242" s="381" t="s">
        <v>1150</v>
      </c>
      <c r="J242" s="381">
        <v>12</v>
      </c>
      <c r="K242" s="382">
        <v>2500</v>
      </c>
      <c r="L242" s="382" t="e">
        <f>[6]!Tabla1[[#This Row],[Cantidad de Insumos]]*[6]!Tabla1[[#This Row],[Precio Unitario]]</f>
        <v>#REF!</v>
      </c>
      <c r="M242" s="383">
        <v>234101</v>
      </c>
      <c r="N242" s="384" t="s">
        <v>33</v>
      </c>
    </row>
    <row r="243" spans="2:14" s="56" customFormat="1" ht="15.75">
      <c r="B243" s="392" t="e">
        <f>IF(Tabla1[[#This Row],[Código_Actividad]]="","",CONCATENATE(Tabla1[[#This Row],[POA]],".",Tabla1[[#This Row],[SRS]],".",Tabla1[[#This Row],[AREA]],".",Tabla1[[#This Row],[TIPO]]))</f>
        <v>#REF!</v>
      </c>
      <c r="C243" s="392" t="e">
        <f>IF(Tabla1[[#This Row],[Código_Actividad]]="","",'[5]Formulario PPGR1'!#REF!)</f>
        <v>#REF!</v>
      </c>
      <c r="D243" s="392" t="e">
        <f>IF(Tabla1[[#This Row],[Código_Actividad]]="","",'[5]Formulario PPGR1'!#REF!)</f>
        <v>#REF!</v>
      </c>
      <c r="E243" s="392" t="e">
        <f>IF(Tabla1[[#This Row],[Código_Actividad]]="","",'[5]Formulario PPGR1'!#REF!)</f>
        <v>#REF!</v>
      </c>
      <c r="F243" s="392" t="e">
        <f>IF(Tabla1[[#This Row],[Código_Actividad]]="","",'[5]Formulario PPGR1'!#REF!)</f>
        <v>#REF!</v>
      </c>
      <c r="G243" s="381" t="s">
        <v>1617</v>
      </c>
      <c r="H243" s="381" t="s">
        <v>1618</v>
      </c>
      <c r="I243" s="381" t="s">
        <v>1150</v>
      </c>
      <c r="J243" s="381">
        <v>200</v>
      </c>
      <c r="K243" s="382">
        <v>85</v>
      </c>
      <c r="L243" s="382" t="e">
        <f>[6]!Tabla1[[#This Row],[Cantidad de Insumos]]*[6]!Tabla1[[#This Row],[Precio Unitario]]</f>
        <v>#REF!</v>
      </c>
      <c r="M243" s="383">
        <v>234101</v>
      </c>
      <c r="N243" s="384" t="s">
        <v>33</v>
      </c>
    </row>
    <row r="244" spans="2:14" s="56" customFormat="1" ht="15.75">
      <c r="B244" s="392" t="e">
        <f>IF(Tabla1[[#This Row],[Código_Actividad]]="","",CONCATENATE(Tabla1[[#This Row],[POA]],".",Tabla1[[#This Row],[SRS]],".",Tabla1[[#This Row],[AREA]],".",Tabla1[[#This Row],[TIPO]]))</f>
        <v>#REF!</v>
      </c>
      <c r="C244" s="392" t="e">
        <f>IF(Tabla1[[#This Row],[Código_Actividad]]="","",'[5]Formulario PPGR1'!#REF!)</f>
        <v>#REF!</v>
      </c>
      <c r="D244" s="392" t="e">
        <f>IF(Tabla1[[#This Row],[Código_Actividad]]="","",'[5]Formulario PPGR1'!#REF!)</f>
        <v>#REF!</v>
      </c>
      <c r="E244" s="392" t="e">
        <f>IF(Tabla1[[#This Row],[Código_Actividad]]="","",'[5]Formulario PPGR1'!#REF!)</f>
        <v>#REF!</v>
      </c>
      <c r="F244" s="392" t="e">
        <f>IF(Tabla1[[#This Row],[Código_Actividad]]="","",'[5]Formulario PPGR1'!#REF!)</f>
        <v>#REF!</v>
      </c>
      <c r="G244" s="381" t="s">
        <v>1619</v>
      </c>
      <c r="H244" s="381" t="s">
        <v>1620</v>
      </c>
      <c r="I244" s="381" t="s">
        <v>1150</v>
      </c>
      <c r="J244" s="381">
        <v>600</v>
      </c>
      <c r="K244" s="382">
        <v>120</v>
      </c>
      <c r="L244" s="382" t="e">
        <f>[6]!Tabla1[[#This Row],[Cantidad de Insumos]]*[6]!Tabla1[[#This Row],[Precio Unitario]]</f>
        <v>#REF!</v>
      </c>
      <c r="M244" s="383">
        <v>234101</v>
      </c>
      <c r="N244" s="384" t="s">
        <v>33</v>
      </c>
    </row>
    <row r="245" spans="2:14" s="56" customFormat="1" ht="15.75">
      <c r="B245" s="392" t="e">
        <f>IF(Tabla1[[#This Row],[Código_Actividad]]="","",CONCATENATE(Tabla1[[#This Row],[POA]],".",Tabla1[[#This Row],[SRS]],".",Tabla1[[#This Row],[AREA]],".",Tabla1[[#This Row],[TIPO]]))</f>
        <v>#REF!</v>
      </c>
      <c r="C245" s="392" t="e">
        <f>IF(Tabla1[[#This Row],[Código_Actividad]]="","",'[5]Formulario PPGR1'!#REF!)</f>
        <v>#REF!</v>
      </c>
      <c r="D245" s="392" t="e">
        <f>IF(Tabla1[[#This Row],[Código_Actividad]]="","",'[5]Formulario PPGR1'!#REF!)</f>
        <v>#REF!</v>
      </c>
      <c r="E245" s="392" t="e">
        <f>IF(Tabla1[[#This Row],[Código_Actividad]]="","",'[5]Formulario PPGR1'!#REF!)</f>
        <v>#REF!</v>
      </c>
      <c r="F245" s="392" t="e">
        <f>IF(Tabla1[[#This Row],[Código_Actividad]]="","",'[5]Formulario PPGR1'!#REF!)</f>
        <v>#REF!</v>
      </c>
      <c r="G245" s="381" t="s">
        <v>1621</v>
      </c>
      <c r="H245" s="381" t="s">
        <v>1622</v>
      </c>
      <c r="I245" s="381" t="s">
        <v>1150</v>
      </c>
      <c r="J245" s="381">
        <v>1400</v>
      </c>
      <c r="K245" s="382">
        <v>21.61</v>
      </c>
      <c r="L245" s="382" t="e">
        <f>[6]!Tabla1[[#This Row],[Cantidad de Insumos]]*[6]!Tabla1[[#This Row],[Precio Unitario]]</f>
        <v>#REF!</v>
      </c>
      <c r="M245" s="383">
        <v>234101</v>
      </c>
      <c r="N245" s="384" t="s">
        <v>33</v>
      </c>
    </row>
    <row r="246" spans="2:14" s="56" customFormat="1" ht="15.75">
      <c r="B246" s="392" t="e">
        <f>IF(Tabla1[[#This Row],[Código_Actividad]]="","",CONCATENATE(Tabla1[[#This Row],[POA]],".",Tabla1[[#This Row],[SRS]],".",Tabla1[[#This Row],[AREA]],".",Tabla1[[#This Row],[TIPO]]))</f>
        <v>#REF!</v>
      </c>
      <c r="C246" s="392" t="e">
        <f>IF(Tabla1[[#This Row],[Código_Actividad]]="","",'[5]Formulario PPGR1'!#REF!)</f>
        <v>#REF!</v>
      </c>
      <c r="D246" s="392" t="e">
        <f>IF(Tabla1[[#This Row],[Código_Actividad]]="","",'[5]Formulario PPGR1'!#REF!)</f>
        <v>#REF!</v>
      </c>
      <c r="E246" s="392" t="e">
        <f>IF(Tabla1[[#This Row],[Código_Actividad]]="","",'[5]Formulario PPGR1'!#REF!)</f>
        <v>#REF!</v>
      </c>
      <c r="F246" s="392" t="e">
        <f>IF(Tabla1[[#This Row],[Código_Actividad]]="","",'[5]Formulario PPGR1'!#REF!)</f>
        <v>#REF!</v>
      </c>
      <c r="G246" s="381" t="s">
        <v>1623</v>
      </c>
      <c r="H246" s="381" t="s">
        <v>1624</v>
      </c>
      <c r="I246" s="381" t="s">
        <v>1150</v>
      </c>
      <c r="J246" s="381">
        <v>600</v>
      </c>
      <c r="K246" s="382">
        <v>31.08</v>
      </c>
      <c r="L246" s="382" t="e">
        <f>[6]!Tabla1[[#This Row],[Cantidad de Insumos]]*[6]!Tabla1[[#This Row],[Precio Unitario]]</f>
        <v>#REF!</v>
      </c>
      <c r="M246" s="383">
        <v>234101</v>
      </c>
      <c r="N246" s="384" t="s">
        <v>33</v>
      </c>
    </row>
    <row r="247" spans="2:14" s="56" customFormat="1" ht="15.75">
      <c r="B247" s="392" t="e">
        <f>IF(Tabla1[[#This Row],[Código_Actividad]]="","",CONCATENATE(Tabla1[[#This Row],[POA]],".",Tabla1[[#This Row],[SRS]],".",Tabla1[[#This Row],[AREA]],".",Tabla1[[#This Row],[TIPO]]))</f>
        <v>#REF!</v>
      </c>
      <c r="C247" s="392" t="e">
        <f>IF(Tabla1[[#This Row],[Código_Actividad]]="","",'[5]Formulario PPGR1'!#REF!)</f>
        <v>#REF!</v>
      </c>
      <c r="D247" s="392" t="e">
        <f>IF(Tabla1[[#This Row],[Código_Actividad]]="","",'[5]Formulario PPGR1'!#REF!)</f>
        <v>#REF!</v>
      </c>
      <c r="E247" s="392" t="e">
        <f>IF(Tabla1[[#This Row],[Código_Actividad]]="","",'[5]Formulario PPGR1'!#REF!)</f>
        <v>#REF!</v>
      </c>
      <c r="F247" s="392" t="e">
        <f>IF(Tabla1[[#This Row],[Código_Actividad]]="","",'[5]Formulario PPGR1'!#REF!)</f>
        <v>#REF!</v>
      </c>
      <c r="G247" s="381" t="s">
        <v>1625</v>
      </c>
      <c r="H247" s="381" t="s">
        <v>1626</v>
      </c>
      <c r="I247" s="381" t="s">
        <v>1150</v>
      </c>
      <c r="J247" s="381">
        <v>600</v>
      </c>
      <c r="K247" s="382">
        <v>58.8</v>
      </c>
      <c r="L247" s="382" t="e">
        <f>[6]!Tabla1[[#This Row],[Cantidad de Insumos]]*[6]!Tabla1[[#This Row],[Precio Unitario]]</f>
        <v>#REF!</v>
      </c>
      <c r="M247" s="383">
        <v>234101</v>
      </c>
      <c r="N247" s="384" t="s">
        <v>33</v>
      </c>
    </row>
    <row r="248" spans="2:14" s="56" customFormat="1" ht="15.75">
      <c r="B248" s="392" t="e">
        <f>IF(Tabla1[[#This Row],[Código_Actividad]]="","",CONCATENATE(Tabla1[[#This Row],[POA]],".",Tabla1[[#This Row],[SRS]],".",Tabla1[[#This Row],[AREA]],".",Tabla1[[#This Row],[TIPO]]))</f>
        <v>#REF!</v>
      </c>
      <c r="C248" s="392" t="e">
        <f>IF(Tabla1[[#This Row],[Código_Actividad]]="","",'[5]Formulario PPGR1'!#REF!)</f>
        <v>#REF!</v>
      </c>
      <c r="D248" s="392" t="e">
        <f>IF(Tabla1[[#This Row],[Código_Actividad]]="","",'[5]Formulario PPGR1'!#REF!)</f>
        <v>#REF!</v>
      </c>
      <c r="E248" s="392" t="e">
        <f>IF(Tabla1[[#This Row],[Código_Actividad]]="","",'[5]Formulario PPGR1'!#REF!)</f>
        <v>#REF!</v>
      </c>
      <c r="F248" s="392" t="e">
        <f>IF(Tabla1[[#This Row],[Código_Actividad]]="","",'[5]Formulario PPGR1'!#REF!)</f>
        <v>#REF!</v>
      </c>
      <c r="G248" s="381" t="s">
        <v>1627</v>
      </c>
      <c r="H248" s="381" t="s">
        <v>1628</v>
      </c>
      <c r="I248" s="381" t="s">
        <v>1150</v>
      </c>
      <c r="J248" s="381">
        <v>600</v>
      </c>
      <c r="K248" s="382">
        <v>32.159999999999997</v>
      </c>
      <c r="L248" s="382" t="e">
        <f>[6]!Tabla1[[#This Row],[Cantidad de Insumos]]*[6]!Tabla1[[#This Row],[Precio Unitario]]</f>
        <v>#REF!</v>
      </c>
      <c r="M248" s="383">
        <v>234101</v>
      </c>
      <c r="N248" s="384" t="s">
        <v>33</v>
      </c>
    </row>
    <row r="249" spans="2:14" s="56" customFormat="1" ht="15.75">
      <c r="B249" s="392" t="e">
        <f>IF(Tabla1[[#This Row],[Código_Actividad]]="","",CONCATENATE(Tabla1[[#This Row],[POA]],".",Tabla1[[#This Row],[SRS]],".",Tabla1[[#This Row],[AREA]],".",Tabla1[[#This Row],[TIPO]]))</f>
        <v>#REF!</v>
      </c>
      <c r="C249" s="392" t="e">
        <f>IF(Tabla1[[#This Row],[Código_Actividad]]="","",'[5]Formulario PPGR1'!#REF!)</f>
        <v>#REF!</v>
      </c>
      <c r="D249" s="392" t="e">
        <f>IF(Tabla1[[#This Row],[Código_Actividad]]="","",'[5]Formulario PPGR1'!#REF!)</f>
        <v>#REF!</v>
      </c>
      <c r="E249" s="392" t="e">
        <f>IF(Tabla1[[#This Row],[Código_Actividad]]="","",'[5]Formulario PPGR1'!#REF!)</f>
        <v>#REF!</v>
      </c>
      <c r="F249" s="392" t="e">
        <f>IF(Tabla1[[#This Row],[Código_Actividad]]="","",'[5]Formulario PPGR1'!#REF!)</f>
        <v>#REF!</v>
      </c>
      <c r="G249" s="381" t="s">
        <v>1629</v>
      </c>
      <c r="H249" s="381" t="s">
        <v>1630</v>
      </c>
      <c r="I249" s="381" t="s">
        <v>1150</v>
      </c>
      <c r="J249" s="381">
        <v>4800</v>
      </c>
      <c r="K249" s="382">
        <v>30.68</v>
      </c>
      <c r="L249" s="382" t="e">
        <f>[6]!Tabla1[[#This Row],[Cantidad de Insumos]]*[6]!Tabla1[[#This Row],[Precio Unitario]]</f>
        <v>#REF!</v>
      </c>
      <c r="M249" s="383">
        <v>234101</v>
      </c>
      <c r="N249" s="384" t="s">
        <v>33</v>
      </c>
    </row>
    <row r="250" spans="2:14" s="56" customFormat="1" ht="15.75">
      <c r="B250" s="392" t="e">
        <f>IF(Tabla1[[#This Row],[Código_Actividad]]="","",CONCATENATE(Tabla1[[#This Row],[POA]],".",Tabla1[[#This Row],[SRS]],".",Tabla1[[#This Row],[AREA]],".",Tabla1[[#This Row],[TIPO]]))</f>
        <v>#REF!</v>
      </c>
      <c r="C250" s="392" t="e">
        <f>IF(Tabla1[[#This Row],[Código_Actividad]]="","",'[5]Formulario PPGR1'!#REF!)</f>
        <v>#REF!</v>
      </c>
      <c r="D250" s="392" t="e">
        <f>IF(Tabla1[[#This Row],[Código_Actividad]]="","",'[5]Formulario PPGR1'!#REF!)</f>
        <v>#REF!</v>
      </c>
      <c r="E250" s="392" t="e">
        <f>IF(Tabla1[[#This Row],[Código_Actividad]]="","",'[5]Formulario PPGR1'!#REF!)</f>
        <v>#REF!</v>
      </c>
      <c r="F250" s="392" t="e">
        <f>IF(Tabla1[[#This Row],[Código_Actividad]]="","",'[5]Formulario PPGR1'!#REF!)</f>
        <v>#REF!</v>
      </c>
      <c r="G250" s="381" t="s">
        <v>1631</v>
      </c>
      <c r="H250" s="381" t="s">
        <v>1632</v>
      </c>
      <c r="I250" s="381" t="s">
        <v>1150</v>
      </c>
      <c r="J250" s="381">
        <v>600</v>
      </c>
      <c r="K250" s="382">
        <v>42</v>
      </c>
      <c r="L250" s="382" t="e">
        <f>[6]!Tabla1[[#This Row],[Cantidad de Insumos]]*[6]!Tabla1[[#This Row],[Precio Unitario]]</f>
        <v>#REF!</v>
      </c>
      <c r="M250" s="383">
        <v>234101</v>
      </c>
      <c r="N250" s="384" t="s">
        <v>33</v>
      </c>
    </row>
    <row r="251" spans="2:14" s="56" customFormat="1" ht="15.75">
      <c r="B251" s="392" t="e">
        <f>IF(Tabla1[[#This Row],[Código_Actividad]]="","",CONCATENATE(Tabla1[[#This Row],[POA]],".",Tabla1[[#This Row],[SRS]],".",Tabla1[[#This Row],[AREA]],".",Tabla1[[#This Row],[TIPO]]))</f>
        <v>#REF!</v>
      </c>
      <c r="C251" s="392" t="e">
        <f>IF(Tabla1[[#This Row],[Código_Actividad]]="","",'[5]Formulario PPGR1'!#REF!)</f>
        <v>#REF!</v>
      </c>
      <c r="D251" s="392" t="e">
        <f>IF(Tabla1[[#This Row],[Código_Actividad]]="","",'[5]Formulario PPGR1'!#REF!)</f>
        <v>#REF!</v>
      </c>
      <c r="E251" s="392" t="e">
        <f>IF(Tabla1[[#This Row],[Código_Actividad]]="","",'[5]Formulario PPGR1'!#REF!)</f>
        <v>#REF!</v>
      </c>
      <c r="F251" s="392" t="e">
        <f>IF(Tabla1[[#This Row],[Código_Actividad]]="","",'[5]Formulario PPGR1'!#REF!)</f>
        <v>#REF!</v>
      </c>
      <c r="G251" s="381" t="s">
        <v>1633</v>
      </c>
      <c r="H251" s="381" t="s">
        <v>1634</v>
      </c>
      <c r="I251" s="381" t="s">
        <v>1150</v>
      </c>
      <c r="J251" s="381">
        <v>2400</v>
      </c>
      <c r="K251" s="382">
        <v>34.229999999999997</v>
      </c>
      <c r="L251" s="382" t="e">
        <f>[6]!Tabla1[[#This Row],[Cantidad de Insumos]]*[6]!Tabla1[[#This Row],[Precio Unitario]]</f>
        <v>#REF!</v>
      </c>
      <c r="M251" s="383">
        <v>234101</v>
      </c>
      <c r="N251" s="384" t="s">
        <v>33</v>
      </c>
    </row>
    <row r="252" spans="2:14" s="56" customFormat="1" ht="15.75">
      <c r="B252" s="392" t="e">
        <f>IF(Tabla1[[#This Row],[Código_Actividad]]="","",CONCATENATE(Tabla1[[#This Row],[POA]],".",Tabla1[[#This Row],[SRS]],".",Tabla1[[#This Row],[AREA]],".",Tabla1[[#This Row],[TIPO]]))</f>
        <v>#REF!</v>
      </c>
      <c r="C252" s="392" t="e">
        <f>IF(Tabla1[[#This Row],[Código_Actividad]]="","",'[5]Formulario PPGR1'!#REF!)</f>
        <v>#REF!</v>
      </c>
      <c r="D252" s="392" t="e">
        <f>IF(Tabla1[[#This Row],[Código_Actividad]]="","",'[5]Formulario PPGR1'!#REF!)</f>
        <v>#REF!</v>
      </c>
      <c r="E252" s="392" t="e">
        <f>IF(Tabla1[[#This Row],[Código_Actividad]]="","",'[5]Formulario PPGR1'!#REF!)</f>
        <v>#REF!</v>
      </c>
      <c r="F252" s="392" t="e">
        <f>IF(Tabla1[[#This Row],[Código_Actividad]]="","",'[5]Formulario PPGR1'!#REF!)</f>
        <v>#REF!</v>
      </c>
      <c r="G252" s="381" t="s">
        <v>1635</v>
      </c>
      <c r="H252" s="381" t="s">
        <v>1636</v>
      </c>
      <c r="I252" s="381" t="s">
        <v>1150</v>
      </c>
      <c r="J252" s="381">
        <v>144</v>
      </c>
      <c r="K252" s="382">
        <v>140</v>
      </c>
      <c r="L252" s="382" t="e">
        <f>[6]!Tabla1[[#This Row],[Cantidad de Insumos]]*[6]!Tabla1[[#This Row],[Precio Unitario]]</f>
        <v>#REF!</v>
      </c>
      <c r="M252" s="383">
        <v>234101</v>
      </c>
      <c r="N252" s="384" t="s">
        <v>33</v>
      </c>
    </row>
    <row r="253" spans="2:14" s="56" customFormat="1" ht="15.75">
      <c r="B253" s="392" t="e">
        <f>IF(Tabla1[[#This Row],[Código_Actividad]]="","",CONCATENATE(Tabla1[[#This Row],[POA]],".",Tabla1[[#This Row],[SRS]],".",Tabla1[[#This Row],[AREA]],".",Tabla1[[#This Row],[TIPO]]))</f>
        <v>#REF!</v>
      </c>
      <c r="C253" s="392" t="e">
        <f>IF(Tabla1[[#This Row],[Código_Actividad]]="","",'[5]Formulario PPGR1'!#REF!)</f>
        <v>#REF!</v>
      </c>
      <c r="D253" s="392" t="e">
        <f>IF(Tabla1[[#This Row],[Código_Actividad]]="","",'[5]Formulario PPGR1'!#REF!)</f>
        <v>#REF!</v>
      </c>
      <c r="E253" s="392" t="e">
        <f>IF(Tabla1[[#This Row],[Código_Actividad]]="","",'[5]Formulario PPGR1'!#REF!)</f>
        <v>#REF!</v>
      </c>
      <c r="F253" s="392" t="e">
        <f>IF(Tabla1[[#This Row],[Código_Actividad]]="","",'[5]Formulario PPGR1'!#REF!)</f>
        <v>#REF!</v>
      </c>
      <c r="G253" s="381" t="s">
        <v>1637</v>
      </c>
      <c r="H253" s="381" t="s">
        <v>1638</v>
      </c>
      <c r="I253" s="381" t="s">
        <v>1150</v>
      </c>
      <c r="J253" s="381">
        <v>2400</v>
      </c>
      <c r="K253" s="382">
        <v>85</v>
      </c>
      <c r="L253" s="382" t="e">
        <f>[6]!Tabla1[[#This Row],[Cantidad de Insumos]]*[6]!Tabla1[[#This Row],[Precio Unitario]]</f>
        <v>#REF!</v>
      </c>
      <c r="M253" s="383">
        <v>234101</v>
      </c>
      <c r="N253" s="384" t="s">
        <v>33</v>
      </c>
    </row>
    <row r="254" spans="2:14" s="56" customFormat="1" ht="15.75">
      <c r="B254" s="392" t="e">
        <f>IF(Tabla1[[#This Row],[Código_Actividad]]="","",CONCATENATE(Tabla1[[#This Row],[POA]],".",Tabla1[[#This Row],[SRS]],".",Tabla1[[#This Row],[AREA]],".",Tabla1[[#This Row],[TIPO]]))</f>
        <v>#REF!</v>
      </c>
      <c r="C254" s="392" t="e">
        <f>IF(Tabla1[[#This Row],[Código_Actividad]]="","",'[5]Formulario PPGR1'!#REF!)</f>
        <v>#REF!</v>
      </c>
      <c r="D254" s="392" t="e">
        <f>IF(Tabla1[[#This Row],[Código_Actividad]]="","",'[5]Formulario PPGR1'!#REF!)</f>
        <v>#REF!</v>
      </c>
      <c r="E254" s="392" t="e">
        <f>IF(Tabla1[[#This Row],[Código_Actividad]]="","",'[5]Formulario PPGR1'!#REF!)</f>
        <v>#REF!</v>
      </c>
      <c r="F254" s="392" t="e">
        <f>IF(Tabla1[[#This Row],[Código_Actividad]]="","",'[5]Formulario PPGR1'!#REF!)</f>
        <v>#REF!</v>
      </c>
      <c r="G254" s="381" t="s">
        <v>1639</v>
      </c>
      <c r="H254" s="381" t="s">
        <v>1640</v>
      </c>
      <c r="I254" s="381" t="s">
        <v>1150</v>
      </c>
      <c r="J254" s="381">
        <v>1200</v>
      </c>
      <c r="K254" s="382">
        <v>34.159999999999997</v>
      </c>
      <c r="L254" s="382" t="e">
        <f>[6]!Tabla1[[#This Row],[Cantidad de Insumos]]*[6]!Tabla1[[#This Row],[Precio Unitario]]</f>
        <v>#REF!</v>
      </c>
      <c r="M254" s="383">
        <v>234101</v>
      </c>
      <c r="N254" s="384" t="s">
        <v>33</v>
      </c>
    </row>
    <row r="255" spans="2:14" s="56" customFormat="1" ht="15.75">
      <c r="B255" s="392" t="e">
        <f>IF(Tabla1[[#This Row],[Código_Actividad]]="","",CONCATENATE(Tabla1[[#This Row],[POA]],".",Tabla1[[#This Row],[SRS]],".",Tabla1[[#This Row],[AREA]],".",Tabla1[[#This Row],[TIPO]]))</f>
        <v>#REF!</v>
      </c>
      <c r="C255" s="392" t="e">
        <f>IF(Tabla1[[#This Row],[Código_Actividad]]="","",'[5]Formulario PPGR1'!#REF!)</f>
        <v>#REF!</v>
      </c>
      <c r="D255" s="392" t="e">
        <f>IF(Tabla1[[#This Row],[Código_Actividad]]="","",'[5]Formulario PPGR1'!#REF!)</f>
        <v>#REF!</v>
      </c>
      <c r="E255" s="392" t="e">
        <f>IF(Tabla1[[#This Row],[Código_Actividad]]="","",'[5]Formulario PPGR1'!#REF!)</f>
        <v>#REF!</v>
      </c>
      <c r="F255" s="392" t="e">
        <f>IF(Tabla1[[#This Row],[Código_Actividad]]="","",'[5]Formulario PPGR1'!#REF!)</f>
        <v>#REF!</v>
      </c>
      <c r="G255" s="381" t="s">
        <v>1641</v>
      </c>
      <c r="H255" s="381" t="s">
        <v>1642</v>
      </c>
      <c r="I255" s="381" t="s">
        <v>1150</v>
      </c>
      <c r="J255" s="381">
        <v>800</v>
      </c>
      <c r="K255" s="382">
        <v>41.5</v>
      </c>
      <c r="L255" s="382" t="e">
        <f>[6]!Tabla1[[#This Row],[Cantidad de Insumos]]*[6]!Tabla1[[#This Row],[Precio Unitario]]</f>
        <v>#REF!</v>
      </c>
      <c r="M255" s="383">
        <v>234101</v>
      </c>
      <c r="N255" s="384" t="s">
        <v>33</v>
      </c>
    </row>
    <row r="256" spans="2:14" s="56" customFormat="1" ht="15.75">
      <c r="B256" s="392" t="e">
        <f>IF(Tabla1[[#This Row],[Código_Actividad]]="","",CONCATENATE(Tabla1[[#This Row],[POA]],".",Tabla1[[#This Row],[SRS]],".",Tabla1[[#This Row],[AREA]],".",Tabla1[[#This Row],[TIPO]]))</f>
        <v>#REF!</v>
      </c>
      <c r="C256" s="392" t="e">
        <f>IF(Tabla1[[#This Row],[Código_Actividad]]="","",'[5]Formulario PPGR1'!#REF!)</f>
        <v>#REF!</v>
      </c>
      <c r="D256" s="392" t="e">
        <f>IF(Tabla1[[#This Row],[Código_Actividad]]="","",'[5]Formulario PPGR1'!#REF!)</f>
        <v>#REF!</v>
      </c>
      <c r="E256" s="392" t="e">
        <f>IF(Tabla1[[#This Row],[Código_Actividad]]="","",'[5]Formulario PPGR1'!#REF!)</f>
        <v>#REF!</v>
      </c>
      <c r="F256" s="392" t="e">
        <f>IF(Tabla1[[#This Row],[Código_Actividad]]="","",'[5]Formulario PPGR1'!#REF!)</f>
        <v>#REF!</v>
      </c>
      <c r="G256" s="381" t="s">
        <v>1643</v>
      </c>
      <c r="H256" s="381" t="s">
        <v>1644</v>
      </c>
      <c r="I256" s="381" t="s">
        <v>1150</v>
      </c>
      <c r="J256" s="381">
        <v>240</v>
      </c>
      <c r="K256" s="382">
        <v>137.5</v>
      </c>
      <c r="L256" s="382" t="e">
        <f>[6]!Tabla1[[#This Row],[Cantidad de Insumos]]*[6]!Tabla1[[#This Row],[Precio Unitario]]</f>
        <v>#REF!</v>
      </c>
      <c r="M256" s="383">
        <v>234101</v>
      </c>
      <c r="N256" s="384" t="s">
        <v>33</v>
      </c>
    </row>
    <row r="257" spans="2:14" s="56" customFormat="1" ht="15.75">
      <c r="B257" s="392" t="e">
        <f>IF(Tabla1[[#This Row],[Código_Actividad]]="","",CONCATENATE(Tabla1[[#This Row],[POA]],".",Tabla1[[#This Row],[SRS]],".",Tabla1[[#This Row],[AREA]],".",Tabla1[[#This Row],[TIPO]]))</f>
        <v>#REF!</v>
      </c>
      <c r="C257" s="392" t="e">
        <f>IF(Tabla1[[#This Row],[Código_Actividad]]="","",'[5]Formulario PPGR1'!#REF!)</f>
        <v>#REF!</v>
      </c>
      <c r="D257" s="392" t="e">
        <f>IF(Tabla1[[#This Row],[Código_Actividad]]="","",'[5]Formulario PPGR1'!#REF!)</f>
        <v>#REF!</v>
      </c>
      <c r="E257" s="392" t="e">
        <f>IF(Tabla1[[#This Row],[Código_Actividad]]="","",'[5]Formulario PPGR1'!#REF!)</f>
        <v>#REF!</v>
      </c>
      <c r="F257" s="392" t="e">
        <f>IF(Tabla1[[#This Row],[Código_Actividad]]="","",'[5]Formulario PPGR1'!#REF!)</f>
        <v>#REF!</v>
      </c>
      <c r="G257" s="381" t="s">
        <v>1645</v>
      </c>
      <c r="H257" s="381" t="s">
        <v>1646</v>
      </c>
      <c r="I257" s="381" t="s">
        <v>1150</v>
      </c>
      <c r="J257" s="381">
        <v>24000</v>
      </c>
      <c r="K257" s="382">
        <v>12.27</v>
      </c>
      <c r="L257" s="382" t="e">
        <f>[6]!Tabla1[[#This Row],[Cantidad de Insumos]]*[6]!Tabla1[[#This Row],[Precio Unitario]]</f>
        <v>#REF!</v>
      </c>
      <c r="M257" s="383">
        <v>234101</v>
      </c>
      <c r="N257" s="384" t="s">
        <v>33</v>
      </c>
    </row>
    <row r="258" spans="2:14" s="56" customFormat="1" ht="15.75">
      <c r="B258" s="392" t="e">
        <f>IF(Tabla1[[#This Row],[Código_Actividad]]="","",CONCATENATE(Tabla1[[#This Row],[POA]],".",Tabla1[[#This Row],[SRS]],".",Tabla1[[#This Row],[AREA]],".",Tabla1[[#This Row],[TIPO]]))</f>
        <v>#REF!</v>
      </c>
      <c r="C258" s="392" t="e">
        <f>IF(Tabla1[[#This Row],[Código_Actividad]]="","",'[5]Formulario PPGR1'!#REF!)</f>
        <v>#REF!</v>
      </c>
      <c r="D258" s="392" t="e">
        <f>IF(Tabla1[[#This Row],[Código_Actividad]]="","",'[5]Formulario PPGR1'!#REF!)</f>
        <v>#REF!</v>
      </c>
      <c r="E258" s="392" t="e">
        <f>IF(Tabla1[[#This Row],[Código_Actividad]]="","",'[5]Formulario PPGR1'!#REF!)</f>
        <v>#REF!</v>
      </c>
      <c r="F258" s="392" t="e">
        <f>IF(Tabla1[[#This Row],[Código_Actividad]]="","",'[5]Formulario PPGR1'!#REF!)</f>
        <v>#REF!</v>
      </c>
      <c r="G258" s="381" t="s">
        <v>1647</v>
      </c>
      <c r="H258" s="381" t="s">
        <v>1648</v>
      </c>
      <c r="I258" s="381" t="s">
        <v>1150</v>
      </c>
      <c r="J258" s="381">
        <v>600</v>
      </c>
      <c r="K258" s="382">
        <v>26.42</v>
      </c>
      <c r="L258" s="382" t="e">
        <f>[6]!Tabla1[[#This Row],[Cantidad de Insumos]]*[6]!Tabla1[[#This Row],[Precio Unitario]]</f>
        <v>#REF!</v>
      </c>
      <c r="M258" s="383">
        <v>234101</v>
      </c>
      <c r="N258" s="384" t="s">
        <v>33</v>
      </c>
    </row>
    <row r="259" spans="2:14" s="56" customFormat="1" ht="15.75">
      <c r="B259" s="392" t="e">
        <f>IF(Tabla1[[#This Row],[Código_Actividad]]="","",CONCATENATE(Tabla1[[#This Row],[POA]],".",Tabla1[[#This Row],[SRS]],".",Tabla1[[#This Row],[AREA]],".",Tabla1[[#This Row],[TIPO]]))</f>
        <v>#REF!</v>
      </c>
      <c r="C259" s="392" t="e">
        <f>IF(Tabla1[[#This Row],[Código_Actividad]]="","",'[5]Formulario PPGR1'!#REF!)</f>
        <v>#REF!</v>
      </c>
      <c r="D259" s="392" t="e">
        <f>IF(Tabla1[[#This Row],[Código_Actividad]]="","",'[5]Formulario PPGR1'!#REF!)</f>
        <v>#REF!</v>
      </c>
      <c r="E259" s="392" t="e">
        <f>IF(Tabla1[[#This Row],[Código_Actividad]]="","",'[5]Formulario PPGR1'!#REF!)</f>
        <v>#REF!</v>
      </c>
      <c r="F259" s="392" t="e">
        <f>IF(Tabla1[[#This Row],[Código_Actividad]]="","",'[5]Formulario PPGR1'!#REF!)</f>
        <v>#REF!</v>
      </c>
      <c r="G259" s="381" t="s">
        <v>1649</v>
      </c>
      <c r="H259" s="381" t="s">
        <v>1650</v>
      </c>
      <c r="I259" s="381" t="s">
        <v>1150</v>
      </c>
      <c r="J259" s="381">
        <v>60</v>
      </c>
      <c r="K259" s="382">
        <v>2790</v>
      </c>
      <c r="L259" s="382" t="e">
        <f>[6]!Tabla1[[#This Row],[Cantidad de Insumos]]*[6]!Tabla1[[#This Row],[Precio Unitario]]</f>
        <v>#REF!</v>
      </c>
      <c r="M259" s="383">
        <v>239301</v>
      </c>
      <c r="N259" s="384" t="s">
        <v>33</v>
      </c>
    </row>
    <row r="260" spans="2:14" s="56" customFormat="1" ht="15.75">
      <c r="B260" s="392" t="e">
        <f>IF(Tabla1[[#This Row],[Código_Actividad]]="","",CONCATENATE(Tabla1[[#This Row],[POA]],".",Tabla1[[#This Row],[SRS]],".",Tabla1[[#This Row],[AREA]],".",Tabla1[[#This Row],[TIPO]]))</f>
        <v>#REF!</v>
      </c>
      <c r="C260" s="392" t="e">
        <f>IF(Tabla1[[#This Row],[Código_Actividad]]="","",'[5]Formulario PPGR1'!#REF!)</f>
        <v>#REF!</v>
      </c>
      <c r="D260" s="392" t="e">
        <f>IF(Tabla1[[#This Row],[Código_Actividad]]="","",'[5]Formulario PPGR1'!#REF!)</f>
        <v>#REF!</v>
      </c>
      <c r="E260" s="392" t="e">
        <f>IF(Tabla1[[#This Row],[Código_Actividad]]="","",'[5]Formulario PPGR1'!#REF!)</f>
        <v>#REF!</v>
      </c>
      <c r="F260" s="392" t="e">
        <f>IF(Tabla1[[#This Row],[Código_Actividad]]="","",'[5]Formulario PPGR1'!#REF!)</f>
        <v>#REF!</v>
      </c>
      <c r="G260" s="381" t="s">
        <v>1651</v>
      </c>
      <c r="H260" s="381" t="s">
        <v>1652</v>
      </c>
      <c r="I260" s="381" t="s">
        <v>1150</v>
      </c>
      <c r="J260" s="381">
        <v>60</v>
      </c>
      <c r="K260" s="382">
        <v>3010</v>
      </c>
      <c r="L260" s="382" t="e">
        <f>[6]!Tabla1[[#This Row],[Cantidad de Insumos]]*[6]!Tabla1[[#This Row],[Precio Unitario]]</f>
        <v>#REF!</v>
      </c>
      <c r="M260" s="383">
        <v>239301</v>
      </c>
      <c r="N260" s="384" t="s">
        <v>33</v>
      </c>
    </row>
    <row r="261" spans="2:14" s="56" customFormat="1" ht="15.75">
      <c r="B261" s="392" t="e">
        <f>IF(Tabla1[[#This Row],[Código_Actividad]]="","",CONCATENATE(Tabla1[[#This Row],[POA]],".",Tabla1[[#This Row],[SRS]],".",Tabla1[[#This Row],[AREA]],".",Tabla1[[#This Row],[TIPO]]))</f>
        <v>#REF!</v>
      </c>
      <c r="C261" s="392" t="e">
        <f>IF(Tabla1[[#This Row],[Código_Actividad]]="","",'[5]Formulario PPGR1'!#REF!)</f>
        <v>#REF!</v>
      </c>
      <c r="D261" s="392" t="e">
        <f>IF(Tabla1[[#This Row],[Código_Actividad]]="","",'[5]Formulario PPGR1'!#REF!)</f>
        <v>#REF!</v>
      </c>
      <c r="E261" s="392" t="e">
        <f>IF(Tabla1[[#This Row],[Código_Actividad]]="","",'[5]Formulario PPGR1'!#REF!)</f>
        <v>#REF!</v>
      </c>
      <c r="F261" s="392" t="e">
        <f>IF(Tabla1[[#This Row],[Código_Actividad]]="","",'[5]Formulario PPGR1'!#REF!)</f>
        <v>#REF!</v>
      </c>
      <c r="G261" s="381" t="s">
        <v>1653</v>
      </c>
      <c r="H261" s="381" t="s">
        <v>1654</v>
      </c>
      <c r="I261" s="381" t="s">
        <v>1150</v>
      </c>
      <c r="J261" s="381">
        <v>60</v>
      </c>
      <c r="K261" s="382">
        <v>2255</v>
      </c>
      <c r="L261" s="382" t="e">
        <f>[6]!Tabla1[[#This Row],[Cantidad de Insumos]]*[6]!Tabla1[[#This Row],[Precio Unitario]]</f>
        <v>#REF!</v>
      </c>
      <c r="M261" s="383">
        <v>239301</v>
      </c>
      <c r="N261" s="384" t="s">
        <v>33</v>
      </c>
    </row>
    <row r="262" spans="2:14" s="56" customFormat="1" ht="15.75">
      <c r="B262" s="392" t="e">
        <f>IF(Tabla1[[#This Row],[Código_Actividad]]="","",CONCATENATE(Tabla1[[#This Row],[POA]],".",Tabla1[[#This Row],[SRS]],".",Tabla1[[#This Row],[AREA]],".",Tabla1[[#This Row],[TIPO]]))</f>
        <v>#REF!</v>
      </c>
      <c r="C262" s="392" t="e">
        <f>IF(Tabla1[[#This Row],[Código_Actividad]]="","",'[5]Formulario PPGR1'!#REF!)</f>
        <v>#REF!</v>
      </c>
      <c r="D262" s="392" t="e">
        <f>IF(Tabla1[[#This Row],[Código_Actividad]]="","",'[5]Formulario PPGR1'!#REF!)</f>
        <v>#REF!</v>
      </c>
      <c r="E262" s="392" t="e">
        <f>IF(Tabla1[[#This Row],[Código_Actividad]]="","",'[5]Formulario PPGR1'!#REF!)</f>
        <v>#REF!</v>
      </c>
      <c r="F262" s="392" t="e">
        <f>IF(Tabla1[[#This Row],[Código_Actividad]]="","",'[5]Formulario PPGR1'!#REF!)</f>
        <v>#REF!</v>
      </c>
      <c r="G262" s="381" t="s">
        <v>1655</v>
      </c>
      <c r="H262" s="381" t="s">
        <v>1656</v>
      </c>
      <c r="I262" s="381" t="s">
        <v>1150</v>
      </c>
      <c r="J262" s="381">
        <v>60</v>
      </c>
      <c r="K262" s="382">
        <v>1950</v>
      </c>
      <c r="L262" s="382" t="e">
        <f>[6]!Tabla1[[#This Row],[Cantidad de Insumos]]*[6]!Tabla1[[#This Row],[Precio Unitario]]</f>
        <v>#REF!</v>
      </c>
      <c r="M262" s="383">
        <v>239301</v>
      </c>
      <c r="N262" s="384" t="s">
        <v>33</v>
      </c>
    </row>
    <row r="263" spans="2:14" s="56" customFormat="1" ht="15.75">
      <c r="B263" s="392" t="e">
        <f>IF(Tabla1[[#This Row],[Código_Actividad]]="","",CONCATENATE(Tabla1[[#This Row],[POA]],".",Tabla1[[#This Row],[SRS]],".",Tabla1[[#This Row],[AREA]],".",Tabla1[[#This Row],[TIPO]]))</f>
        <v>#REF!</v>
      </c>
      <c r="C263" s="392" t="e">
        <f>IF(Tabla1[[#This Row],[Código_Actividad]]="","",'[5]Formulario PPGR1'!#REF!)</f>
        <v>#REF!</v>
      </c>
      <c r="D263" s="392" t="e">
        <f>IF(Tabla1[[#This Row],[Código_Actividad]]="","",'[5]Formulario PPGR1'!#REF!)</f>
        <v>#REF!</v>
      </c>
      <c r="E263" s="392" t="e">
        <f>IF(Tabla1[[#This Row],[Código_Actividad]]="","",'[5]Formulario PPGR1'!#REF!)</f>
        <v>#REF!</v>
      </c>
      <c r="F263" s="392" t="e">
        <f>IF(Tabla1[[#This Row],[Código_Actividad]]="","",'[5]Formulario PPGR1'!#REF!)</f>
        <v>#REF!</v>
      </c>
      <c r="G263" s="381" t="s">
        <v>1657</v>
      </c>
      <c r="H263" s="381" t="s">
        <v>1658</v>
      </c>
      <c r="I263" s="381" t="s">
        <v>1150</v>
      </c>
      <c r="J263" s="381">
        <v>60</v>
      </c>
      <c r="K263" s="382">
        <v>1337.14</v>
      </c>
      <c r="L263" s="382" t="e">
        <f>[6]!Tabla1[[#This Row],[Cantidad de Insumos]]*[6]!Tabla1[[#This Row],[Precio Unitario]]</f>
        <v>#REF!</v>
      </c>
      <c r="M263" s="383">
        <v>239301</v>
      </c>
      <c r="N263" s="384" t="s">
        <v>33</v>
      </c>
    </row>
    <row r="264" spans="2:14" s="56" customFormat="1" ht="15.75">
      <c r="B264" s="392" t="e">
        <f>IF(Tabla1[[#This Row],[Código_Actividad]]="","",CONCATENATE(Tabla1[[#This Row],[POA]],".",Tabla1[[#This Row],[SRS]],".",Tabla1[[#This Row],[AREA]],".",Tabla1[[#This Row],[TIPO]]))</f>
        <v>#REF!</v>
      </c>
      <c r="C264" s="392" t="e">
        <f>IF(Tabla1[[#This Row],[Código_Actividad]]="","",'[5]Formulario PPGR1'!#REF!)</f>
        <v>#REF!</v>
      </c>
      <c r="D264" s="392" t="e">
        <f>IF(Tabla1[[#This Row],[Código_Actividad]]="","",'[5]Formulario PPGR1'!#REF!)</f>
        <v>#REF!</v>
      </c>
      <c r="E264" s="392" t="e">
        <f>IF(Tabla1[[#This Row],[Código_Actividad]]="","",'[5]Formulario PPGR1'!#REF!)</f>
        <v>#REF!</v>
      </c>
      <c r="F264" s="392" t="e">
        <f>IF(Tabla1[[#This Row],[Código_Actividad]]="","",'[5]Formulario PPGR1'!#REF!)</f>
        <v>#REF!</v>
      </c>
      <c r="G264" s="381" t="s">
        <v>1659</v>
      </c>
      <c r="H264" s="381" t="s">
        <v>1660</v>
      </c>
      <c r="I264" s="381" t="s">
        <v>1150</v>
      </c>
      <c r="J264" s="381">
        <v>120</v>
      </c>
      <c r="K264" s="382">
        <v>21.79</v>
      </c>
      <c r="L264" s="382" t="e">
        <f>[6]!Tabla1[[#This Row],[Cantidad de Insumos]]*[6]!Tabla1[[#This Row],[Precio Unitario]]</f>
        <v>#REF!</v>
      </c>
      <c r="M264" s="383">
        <v>239301</v>
      </c>
      <c r="N264" s="384" t="s">
        <v>33</v>
      </c>
    </row>
    <row r="265" spans="2:14" s="56" customFormat="1" ht="15.75">
      <c r="B265" s="392" t="e">
        <f>IF(Tabla1[[#This Row],[Código_Actividad]]="","",CONCATENATE(Tabla1[[#This Row],[POA]],".",Tabla1[[#This Row],[SRS]],".",Tabla1[[#This Row],[AREA]],".",Tabla1[[#This Row],[TIPO]]))</f>
        <v>#REF!</v>
      </c>
      <c r="C265" s="392" t="e">
        <f>IF(Tabla1[[#This Row],[Código_Actividad]]="","",'[5]Formulario PPGR1'!#REF!)</f>
        <v>#REF!</v>
      </c>
      <c r="D265" s="392" t="e">
        <f>IF(Tabla1[[#This Row],[Código_Actividad]]="","",'[5]Formulario PPGR1'!#REF!)</f>
        <v>#REF!</v>
      </c>
      <c r="E265" s="392" t="e">
        <f>IF(Tabla1[[#This Row],[Código_Actividad]]="","",'[5]Formulario PPGR1'!#REF!)</f>
        <v>#REF!</v>
      </c>
      <c r="F265" s="392" t="e">
        <f>IF(Tabla1[[#This Row],[Código_Actividad]]="","",'[5]Formulario PPGR1'!#REF!)</f>
        <v>#REF!</v>
      </c>
      <c r="G265" s="381" t="s">
        <v>1661</v>
      </c>
      <c r="H265" s="381" t="s">
        <v>1662</v>
      </c>
      <c r="I265" s="381" t="s">
        <v>1150</v>
      </c>
      <c r="J265" s="381">
        <v>120</v>
      </c>
      <c r="K265" s="382">
        <v>20.75</v>
      </c>
      <c r="L265" s="382" t="e">
        <f>[6]!Tabla1[[#This Row],[Cantidad de Insumos]]*[6]!Tabla1[[#This Row],[Precio Unitario]]</f>
        <v>#REF!</v>
      </c>
      <c r="M265" s="383">
        <v>239301</v>
      </c>
      <c r="N265" s="384" t="s">
        <v>33</v>
      </c>
    </row>
    <row r="266" spans="2:14" s="56" customFormat="1" ht="15.75">
      <c r="B266" s="392" t="e">
        <f>IF(Tabla1[[#This Row],[Código_Actividad]]="","",CONCATENATE(Tabla1[[#This Row],[POA]],".",Tabla1[[#This Row],[SRS]],".",Tabla1[[#This Row],[AREA]],".",Tabla1[[#This Row],[TIPO]]))</f>
        <v>#REF!</v>
      </c>
      <c r="C266" s="392" t="e">
        <f>IF(Tabla1[[#This Row],[Código_Actividad]]="","",'[5]Formulario PPGR1'!#REF!)</f>
        <v>#REF!</v>
      </c>
      <c r="D266" s="392" t="e">
        <f>IF(Tabla1[[#This Row],[Código_Actividad]]="","",'[5]Formulario PPGR1'!#REF!)</f>
        <v>#REF!</v>
      </c>
      <c r="E266" s="392" t="e">
        <f>IF(Tabla1[[#This Row],[Código_Actividad]]="","",'[5]Formulario PPGR1'!#REF!)</f>
        <v>#REF!</v>
      </c>
      <c r="F266" s="392" t="e">
        <f>IF(Tabla1[[#This Row],[Código_Actividad]]="","",'[5]Formulario PPGR1'!#REF!)</f>
        <v>#REF!</v>
      </c>
      <c r="G266" s="381" t="s">
        <v>1663</v>
      </c>
      <c r="H266" s="381" t="s">
        <v>1664</v>
      </c>
      <c r="I266" s="381" t="s">
        <v>1150</v>
      </c>
      <c r="J266" s="381">
        <v>120</v>
      </c>
      <c r="K266" s="382">
        <v>18.04</v>
      </c>
      <c r="L266" s="382" t="e">
        <f>[6]!Tabla1[[#This Row],[Cantidad de Insumos]]*[6]!Tabla1[[#This Row],[Precio Unitario]]</f>
        <v>#REF!</v>
      </c>
      <c r="M266" s="383">
        <v>239301</v>
      </c>
      <c r="N266" s="384" t="s">
        <v>33</v>
      </c>
    </row>
    <row r="267" spans="2:14" s="56" customFormat="1" ht="15.75">
      <c r="B267" s="392" t="e">
        <f>IF(Tabla1[[#This Row],[Código_Actividad]]="","",CONCATENATE(Tabla1[[#This Row],[POA]],".",Tabla1[[#This Row],[SRS]],".",Tabla1[[#This Row],[AREA]],".",Tabla1[[#This Row],[TIPO]]))</f>
        <v>#REF!</v>
      </c>
      <c r="C267" s="392" t="e">
        <f>IF(Tabla1[[#This Row],[Código_Actividad]]="","",'[5]Formulario PPGR1'!#REF!)</f>
        <v>#REF!</v>
      </c>
      <c r="D267" s="392" t="e">
        <f>IF(Tabla1[[#This Row],[Código_Actividad]]="","",'[5]Formulario PPGR1'!#REF!)</f>
        <v>#REF!</v>
      </c>
      <c r="E267" s="392" t="e">
        <f>IF(Tabla1[[#This Row],[Código_Actividad]]="","",'[5]Formulario PPGR1'!#REF!)</f>
        <v>#REF!</v>
      </c>
      <c r="F267" s="392" t="e">
        <f>IF(Tabla1[[#This Row],[Código_Actividad]]="","",'[5]Formulario PPGR1'!#REF!)</f>
        <v>#REF!</v>
      </c>
      <c r="G267" s="381" t="s">
        <v>1665</v>
      </c>
      <c r="H267" s="381" t="s">
        <v>1666</v>
      </c>
      <c r="I267" s="381" t="s">
        <v>1150</v>
      </c>
      <c r="J267" s="381">
        <v>120</v>
      </c>
      <c r="K267" s="382">
        <v>47.5</v>
      </c>
      <c r="L267" s="382" t="e">
        <f>[6]!Tabla1[[#This Row],[Cantidad de Insumos]]*[6]!Tabla1[[#This Row],[Precio Unitario]]</f>
        <v>#REF!</v>
      </c>
      <c r="M267" s="383">
        <v>239301</v>
      </c>
      <c r="N267" s="384" t="s">
        <v>33</v>
      </c>
    </row>
    <row r="268" spans="2:14" s="56" customFormat="1" ht="15.75">
      <c r="B268" s="392" t="e">
        <f>IF(Tabla1[[#This Row],[Código_Actividad]]="","",CONCATENATE(Tabla1[[#This Row],[POA]],".",Tabla1[[#This Row],[SRS]],".",Tabla1[[#This Row],[AREA]],".",Tabla1[[#This Row],[TIPO]]))</f>
        <v>#REF!</v>
      </c>
      <c r="C268" s="392" t="e">
        <f>IF(Tabla1[[#This Row],[Código_Actividad]]="","",'[5]Formulario PPGR1'!#REF!)</f>
        <v>#REF!</v>
      </c>
      <c r="D268" s="392" t="e">
        <f>IF(Tabla1[[#This Row],[Código_Actividad]]="","",'[5]Formulario PPGR1'!#REF!)</f>
        <v>#REF!</v>
      </c>
      <c r="E268" s="392" t="e">
        <f>IF(Tabla1[[#This Row],[Código_Actividad]]="","",'[5]Formulario PPGR1'!#REF!)</f>
        <v>#REF!</v>
      </c>
      <c r="F268" s="392" t="e">
        <f>IF(Tabla1[[#This Row],[Código_Actividad]]="","",'[5]Formulario PPGR1'!#REF!)</f>
        <v>#REF!</v>
      </c>
      <c r="G268" s="381" t="s">
        <v>1667</v>
      </c>
      <c r="H268" s="381" t="s">
        <v>1668</v>
      </c>
      <c r="I268" s="381" t="s">
        <v>1150</v>
      </c>
      <c r="J268" s="381">
        <v>120</v>
      </c>
      <c r="K268" s="382">
        <v>10.45</v>
      </c>
      <c r="L268" s="382" t="e">
        <f>[6]!Tabla1[[#This Row],[Cantidad de Insumos]]*[6]!Tabla1[[#This Row],[Precio Unitario]]</f>
        <v>#REF!</v>
      </c>
      <c r="M268" s="383">
        <v>239301</v>
      </c>
      <c r="N268" s="384" t="s">
        <v>33</v>
      </c>
    </row>
    <row r="269" spans="2:14" s="56" customFormat="1" ht="15.75">
      <c r="B269" s="392" t="e">
        <f>IF(Tabla1[[#This Row],[Código_Actividad]]="","",CONCATENATE(Tabla1[[#This Row],[POA]],".",Tabla1[[#This Row],[SRS]],".",Tabla1[[#This Row],[AREA]],".",Tabla1[[#This Row],[TIPO]]))</f>
        <v>#REF!</v>
      </c>
      <c r="C269" s="392" t="e">
        <f>IF(Tabla1[[#This Row],[Código_Actividad]]="","",'[5]Formulario PPGR1'!#REF!)</f>
        <v>#REF!</v>
      </c>
      <c r="D269" s="392" t="e">
        <f>IF(Tabla1[[#This Row],[Código_Actividad]]="","",'[5]Formulario PPGR1'!#REF!)</f>
        <v>#REF!</v>
      </c>
      <c r="E269" s="392" t="e">
        <f>IF(Tabla1[[#This Row],[Código_Actividad]]="","",'[5]Formulario PPGR1'!#REF!)</f>
        <v>#REF!</v>
      </c>
      <c r="F269" s="392" t="e">
        <f>IF(Tabla1[[#This Row],[Código_Actividad]]="","",'[5]Formulario PPGR1'!#REF!)</f>
        <v>#REF!</v>
      </c>
      <c r="G269" s="381" t="s">
        <v>1669</v>
      </c>
      <c r="H269" s="381" t="s">
        <v>1670</v>
      </c>
      <c r="I269" s="381" t="s">
        <v>1150</v>
      </c>
      <c r="J269" s="381">
        <v>120</v>
      </c>
      <c r="K269" s="382">
        <v>45</v>
      </c>
      <c r="L269" s="382" t="e">
        <f>[6]!Tabla1[[#This Row],[Cantidad de Insumos]]*[6]!Tabla1[[#This Row],[Precio Unitario]]</f>
        <v>#REF!</v>
      </c>
      <c r="M269" s="383">
        <v>239301</v>
      </c>
      <c r="N269" s="384" t="s">
        <v>33</v>
      </c>
    </row>
    <row r="270" spans="2:14" s="56" customFormat="1" ht="15.75">
      <c r="B270" s="392" t="e">
        <f>IF(Tabla1[[#This Row],[Código_Actividad]]="","",CONCATENATE(Tabla1[[#This Row],[POA]],".",Tabla1[[#This Row],[SRS]],".",Tabla1[[#This Row],[AREA]],".",Tabla1[[#This Row],[TIPO]]))</f>
        <v>#REF!</v>
      </c>
      <c r="C270" s="392" t="e">
        <f>IF(Tabla1[[#This Row],[Código_Actividad]]="","",'[5]Formulario PPGR1'!#REF!)</f>
        <v>#REF!</v>
      </c>
      <c r="D270" s="392" t="e">
        <f>IF(Tabla1[[#This Row],[Código_Actividad]]="","",'[5]Formulario PPGR1'!#REF!)</f>
        <v>#REF!</v>
      </c>
      <c r="E270" s="392" t="e">
        <f>IF(Tabla1[[#This Row],[Código_Actividad]]="","",'[5]Formulario PPGR1'!#REF!)</f>
        <v>#REF!</v>
      </c>
      <c r="F270" s="392" t="e">
        <f>IF(Tabla1[[#This Row],[Código_Actividad]]="","",'[5]Formulario PPGR1'!#REF!)</f>
        <v>#REF!</v>
      </c>
      <c r="G270" s="381" t="s">
        <v>1671</v>
      </c>
      <c r="H270" s="381" t="s">
        <v>1672</v>
      </c>
      <c r="I270" s="381" t="s">
        <v>1150</v>
      </c>
      <c r="J270" s="381">
        <v>1200</v>
      </c>
      <c r="K270" s="382">
        <v>6.12</v>
      </c>
      <c r="L270" s="382" t="e">
        <f>[6]!Tabla1[[#This Row],[Cantidad de Insumos]]*[6]!Tabla1[[#This Row],[Precio Unitario]]</f>
        <v>#REF!</v>
      </c>
      <c r="M270" s="383">
        <v>239301</v>
      </c>
      <c r="N270" s="384" t="s">
        <v>33</v>
      </c>
    </row>
    <row r="271" spans="2:14" s="56" customFormat="1" ht="15.75">
      <c r="B271" s="392" t="e">
        <f>IF(Tabla1[[#This Row],[Código_Actividad]]="","",CONCATENATE(Tabla1[[#This Row],[POA]],".",Tabla1[[#This Row],[SRS]],".",Tabla1[[#This Row],[AREA]],".",Tabla1[[#This Row],[TIPO]]))</f>
        <v>#REF!</v>
      </c>
      <c r="C271" s="392" t="e">
        <f>IF(Tabla1[[#This Row],[Código_Actividad]]="","",'[5]Formulario PPGR1'!#REF!)</f>
        <v>#REF!</v>
      </c>
      <c r="D271" s="392" t="e">
        <f>IF(Tabla1[[#This Row],[Código_Actividad]]="","",'[5]Formulario PPGR1'!#REF!)</f>
        <v>#REF!</v>
      </c>
      <c r="E271" s="392" t="e">
        <f>IF(Tabla1[[#This Row],[Código_Actividad]]="","",'[5]Formulario PPGR1'!#REF!)</f>
        <v>#REF!</v>
      </c>
      <c r="F271" s="392" t="e">
        <f>IF(Tabla1[[#This Row],[Código_Actividad]]="","",'[5]Formulario PPGR1'!#REF!)</f>
        <v>#REF!</v>
      </c>
      <c r="G271" s="381" t="s">
        <v>1673</v>
      </c>
      <c r="H271" s="381" t="s">
        <v>1674</v>
      </c>
      <c r="I271" s="381" t="s">
        <v>1150</v>
      </c>
      <c r="J271" s="381">
        <v>1200</v>
      </c>
      <c r="K271" s="382">
        <v>12.95</v>
      </c>
      <c r="L271" s="382" t="e">
        <f>[6]!Tabla1[[#This Row],[Cantidad de Insumos]]*[6]!Tabla1[[#This Row],[Precio Unitario]]</f>
        <v>#REF!</v>
      </c>
      <c r="M271" s="383">
        <v>239301</v>
      </c>
      <c r="N271" s="384" t="s">
        <v>33</v>
      </c>
    </row>
    <row r="272" spans="2:14" s="56" customFormat="1" ht="15.75">
      <c r="B272" s="392" t="e">
        <f>IF(Tabla1[[#This Row],[Código_Actividad]]="","",CONCATENATE(Tabla1[[#This Row],[POA]],".",Tabla1[[#This Row],[SRS]],".",Tabla1[[#This Row],[AREA]],".",Tabla1[[#This Row],[TIPO]]))</f>
        <v>#REF!</v>
      </c>
      <c r="C272" s="392" t="e">
        <f>IF(Tabla1[[#This Row],[Código_Actividad]]="","",'[5]Formulario PPGR1'!#REF!)</f>
        <v>#REF!</v>
      </c>
      <c r="D272" s="392" t="e">
        <f>IF(Tabla1[[#This Row],[Código_Actividad]]="","",'[5]Formulario PPGR1'!#REF!)</f>
        <v>#REF!</v>
      </c>
      <c r="E272" s="392" t="e">
        <f>IF(Tabla1[[#This Row],[Código_Actividad]]="","",'[5]Formulario PPGR1'!#REF!)</f>
        <v>#REF!</v>
      </c>
      <c r="F272" s="392" t="e">
        <f>IF(Tabla1[[#This Row],[Código_Actividad]]="","",'[5]Formulario PPGR1'!#REF!)</f>
        <v>#REF!</v>
      </c>
      <c r="G272" s="381" t="s">
        <v>1675</v>
      </c>
      <c r="H272" s="381" t="s">
        <v>1676</v>
      </c>
      <c r="I272" s="381" t="s">
        <v>1150</v>
      </c>
      <c r="J272" s="381">
        <v>1600</v>
      </c>
      <c r="K272" s="382">
        <v>940</v>
      </c>
      <c r="L272" s="382" t="e">
        <f>[6]!Tabla1[[#This Row],[Cantidad de Insumos]]*[6]!Tabla1[[#This Row],[Precio Unitario]]</f>
        <v>#REF!</v>
      </c>
      <c r="M272" s="383">
        <v>234101</v>
      </c>
      <c r="N272" s="384" t="s">
        <v>33</v>
      </c>
    </row>
    <row r="273" spans="2:14" s="56" customFormat="1" ht="15.75">
      <c r="B273" s="392" t="e">
        <f>IF(Tabla1[[#This Row],[Código_Actividad]]="","",CONCATENATE(Tabla1[[#This Row],[POA]],".",Tabla1[[#This Row],[SRS]],".",Tabla1[[#This Row],[AREA]],".",Tabla1[[#This Row],[TIPO]]))</f>
        <v>#REF!</v>
      </c>
      <c r="C273" s="392" t="e">
        <f>IF(Tabla1[[#This Row],[Código_Actividad]]="","",'[5]Formulario PPGR1'!#REF!)</f>
        <v>#REF!</v>
      </c>
      <c r="D273" s="392" t="e">
        <f>IF(Tabla1[[#This Row],[Código_Actividad]]="","",'[5]Formulario PPGR1'!#REF!)</f>
        <v>#REF!</v>
      </c>
      <c r="E273" s="392" t="e">
        <f>IF(Tabla1[[#This Row],[Código_Actividad]]="","",'[5]Formulario PPGR1'!#REF!)</f>
        <v>#REF!</v>
      </c>
      <c r="F273" s="392" t="e">
        <f>IF(Tabla1[[#This Row],[Código_Actividad]]="","",'[5]Formulario PPGR1'!#REF!)</f>
        <v>#REF!</v>
      </c>
      <c r="G273" s="381" t="s">
        <v>1677</v>
      </c>
      <c r="H273" s="381" t="s">
        <v>1678</v>
      </c>
      <c r="I273" s="381" t="s">
        <v>1150</v>
      </c>
      <c r="J273" s="381">
        <v>200</v>
      </c>
      <c r="K273" s="382">
        <v>450</v>
      </c>
      <c r="L273" s="382" t="e">
        <f>[6]!Tabla1[[#This Row],[Cantidad de Insumos]]*[6]!Tabla1[[#This Row],[Precio Unitario]]</f>
        <v>#REF!</v>
      </c>
      <c r="M273" s="383">
        <v>234101</v>
      </c>
      <c r="N273" s="384" t="s">
        <v>33</v>
      </c>
    </row>
    <row r="274" spans="2:14" s="56" customFormat="1" ht="15.75">
      <c r="B274" s="392" t="e">
        <f>IF(Tabla1[[#This Row],[Código_Actividad]]="","",CONCATENATE(Tabla1[[#This Row],[POA]],".",Tabla1[[#This Row],[SRS]],".",Tabla1[[#This Row],[AREA]],".",Tabla1[[#This Row],[TIPO]]))</f>
        <v>#REF!</v>
      </c>
      <c r="C274" s="392" t="e">
        <f>IF(Tabla1[[#This Row],[Código_Actividad]]="","",'[5]Formulario PPGR1'!#REF!)</f>
        <v>#REF!</v>
      </c>
      <c r="D274" s="392" t="e">
        <f>IF(Tabla1[[#This Row],[Código_Actividad]]="","",'[5]Formulario PPGR1'!#REF!)</f>
        <v>#REF!</v>
      </c>
      <c r="E274" s="392" t="e">
        <f>IF(Tabla1[[#This Row],[Código_Actividad]]="","",'[5]Formulario PPGR1'!#REF!)</f>
        <v>#REF!</v>
      </c>
      <c r="F274" s="392" t="e">
        <f>IF(Tabla1[[#This Row],[Código_Actividad]]="","",'[5]Formulario PPGR1'!#REF!)</f>
        <v>#REF!</v>
      </c>
      <c r="G274" s="381" t="s">
        <v>1679</v>
      </c>
      <c r="H274" s="381" t="s">
        <v>1680</v>
      </c>
      <c r="I274" s="381" t="s">
        <v>1150</v>
      </c>
      <c r="J274" s="381">
        <v>2400</v>
      </c>
      <c r="K274" s="382">
        <v>13.56</v>
      </c>
      <c r="L274" s="382" t="e">
        <f>[6]!Tabla1[[#This Row],[Cantidad de Insumos]]*[6]!Tabla1[[#This Row],[Precio Unitario]]</f>
        <v>#REF!</v>
      </c>
      <c r="M274" s="383">
        <v>234101</v>
      </c>
      <c r="N274" s="384" t="s">
        <v>33</v>
      </c>
    </row>
    <row r="275" spans="2:14" s="56" customFormat="1" ht="15.75">
      <c r="B275" s="392" t="e">
        <f>IF(Tabla1[[#This Row],[Código_Actividad]]="","",CONCATENATE(Tabla1[[#This Row],[POA]],".",Tabla1[[#This Row],[SRS]],".",Tabla1[[#This Row],[AREA]],".",Tabla1[[#This Row],[TIPO]]))</f>
        <v>#REF!</v>
      </c>
      <c r="C275" s="392" t="e">
        <f>IF(Tabla1[[#This Row],[Código_Actividad]]="","",'[5]Formulario PPGR1'!#REF!)</f>
        <v>#REF!</v>
      </c>
      <c r="D275" s="392" t="e">
        <f>IF(Tabla1[[#This Row],[Código_Actividad]]="","",'[5]Formulario PPGR1'!#REF!)</f>
        <v>#REF!</v>
      </c>
      <c r="E275" s="392" t="e">
        <f>IF(Tabla1[[#This Row],[Código_Actividad]]="","",'[5]Formulario PPGR1'!#REF!)</f>
        <v>#REF!</v>
      </c>
      <c r="F275" s="392" t="e">
        <f>IF(Tabla1[[#This Row],[Código_Actividad]]="","",'[5]Formulario PPGR1'!#REF!)</f>
        <v>#REF!</v>
      </c>
      <c r="G275" s="381" t="s">
        <v>1681</v>
      </c>
      <c r="H275" s="381" t="s">
        <v>1682</v>
      </c>
      <c r="I275" s="381" t="s">
        <v>1150</v>
      </c>
      <c r="J275" s="381">
        <v>1080</v>
      </c>
      <c r="K275" s="382">
        <v>558</v>
      </c>
      <c r="L275" s="382" t="e">
        <f>[6]!Tabla1[[#This Row],[Cantidad de Insumos]]*[6]!Tabla1[[#This Row],[Precio Unitario]]</f>
        <v>#REF!</v>
      </c>
      <c r="M275" s="383">
        <v>239301</v>
      </c>
      <c r="N275" s="384" t="s">
        <v>33</v>
      </c>
    </row>
    <row r="276" spans="2:14" s="56" customFormat="1" ht="15.75">
      <c r="B276" s="392" t="e">
        <f>IF(Tabla1[[#This Row],[Código_Actividad]]="","",CONCATENATE(Tabla1[[#This Row],[POA]],".",Tabla1[[#This Row],[SRS]],".",Tabla1[[#This Row],[AREA]],".",Tabla1[[#This Row],[TIPO]]))</f>
        <v>#REF!</v>
      </c>
      <c r="C276" s="392" t="e">
        <f>IF(Tabla1[[#This Row],[Código_Actividad]]="","",'[5]Formulario PPGR1'!#REF!)</f>
        <v>#REF!</v>
      </c>
      <c r="D276" s="392" t="e">
        <f>IF(Tabla1[[#This Row],[Código_Actividad]]="","",'[5]Formulario PPGR1'!#REF!)</f>
        <v>#REF!</v>
      </c>
      <c r="E276" s="392" t="e">
        <f>IF(Tabla1[[#This Row],[Código_Actividad]]="","",'[5]Formulario PPGR1'!#REF!)</f>
        <v>#REF!</v>
      </c>
      <c r="F276" s="392" t="e">
        <f>IF(Tabla1[[#This Row],[Código_Actividad]]="","",'[5]Formulario PPGR1'!#REF!)</f>
        <v>#REF!</v>
      </c>
      <c r="G276" s="381" t="s">
        <v>1683</v>
      </c>
      <c r="H276" s="381" t="s">
        <v>1684</v>
      </c>
      <c r="I276" s="381" t="s">
        <v>1150</v>
      </c>
      <c r="J276" s="381">
        <v>240</v>
      </c>
      <c r="K276" s="382">
        <v>125</v>
      </c>
      <c r="L276" s="382" t="e">
        <f>[6]!Tabla1[[#This Row],[Cantidad de Insumos]]*[6]!Tabla1[[#This Row],[Precio Unitario]]</f>
        <v>#REF!</v>
      </c>
      <c r="M276" s="383">
        <v>239301</v>
      </c>
      <c r="N276" s="384" t="s">
        <v>33</v>
      </c>
    </row>
    <row r="277" spans="2:14" s="56" customFormat="1" ht="15.75">
      <c r="B277" s="392" t="e">
        <f>IF(Tabla1[[#This Row],[Código_Actividad]]="","",CONCATENATE(Tabla1[[#This Row],[POA]],".",Tabla1[[#This Row],[SRS]],".",Tabla1[[#This Row],[AREA]],".",Tabla1[[#This Row],[TIPO]]))</f>
        <v>#REF!</v>
      </c>
      <c r="C277" s="392" t="e">
        <f>IF(Tabla1[[#This Row],[Código_Actividad]]="","",'[5]Formulario PPGR1'!#REF!)</f>
        <v>#REF!</v>
      </c>
      <c r="D277" s="392" t="e">
        <f>IF(Tabla1[[#This Row],[Código_Actividad]]="","",'[5]Formulario PPGR1'!#REF!)</f>
        <v>#REF!</v>
      </c>
      <c r="E277" s="392" t="e">
        <f>IF(Tabla1[[#This Row],[Código_Actividad]]="","",'[5]Formulario PPGR1'!#REF!)</f>
        <v>#REF!</v>
      </c>
      <c r="F277" s="392" t="e">
        <f>IF(Tabla1[[#This Row],[Código_Actividad]]="","",'[5]Formulario PPGR1'!#REF!)</f>
        <v>#REF!</v>
      </c>
      <c r="G277" s="381" t="s">
        <v>1685</v>
      </c>
      <c r="H277" s="381" t="s">
        <v>1686</v>
      </c>
      <c r="I277" s="381" t="s">
        <v>1150</v>
      </c>
      <c r="J277" s="381">
        <v>55</v>
      </c>
      <c r="K277" s="382">
        <v>130</v>
      </c>
      <c r="L277" s="382" t="e">
        <f>[6]!Tabla1[[#This Row],[Cantidad de Insumos]]*[6]!Tabla1[[#This Row],[Precio Unitario]]</f>
        <v>#REF!</v>
      </c>
      <c r="M277" s="383">
        <v>234101</v>
      </c>
      <c r="N277" s="384" t="s">
        <v>33</v>
      </c>
    </row>
    <row r="278" spans="2:14" s="56" customFormat="1" ht="15.75">
      <c r="B278" s="392" t="e">
        <f>IF(Tabla1[[#This Row],[Código_Actividad]]="","",CONCATENATE(Tabla1[[#This Row],[POA]],".",Tabla1[[#This Row],[SRS]],".",Tabla1[[#This Row],[AREA]],".",Tabla1[[#This Row],[TIPO]]))</f>
        <v>#REF!</v>
      </c>
      <c r="C278" s="392" t="e">
        <f>IF(Tabla1[[#This Row],[Código_Actividad]]="","",'[5]Formulario PPGR1'!#REF!)</f>
        <v>#REF!</v>
      </c>
      <c r="D278" s="392" t="e">
        <f>IF(Tabla1[[#This Row],[Código_Actividad]]="","",'[5]Formulario PPGR1'!#REF!)</f>
        <v>#REF!</v>
      </c>
      <c r="E278" s="392" t="e">
        <f>IF(Tabla1[[#This Row],[Código_Actividad]]="","",'[5]Formulario PPGR1'!#REF!)</f>
        <v>#REF!</v>
      </c>
      <c r="F278" s="392" t="e">
        <f>IF(Tabla1[[#This Row],[Código_Actividad]]="","",'[5]Formulario PPGR1'!#REF!)</f>
        <v>#REF!</v>
      </c>
      <c r="G278" s="381" t="s">
        <v>1687</v>
      </c>
      <c r="H278" s="381" t="s">
        <v>1688</v>
      </c>
      <c r="I278" s="381" t="s">
        <v>1150</v>
      </c>
      <c r="J278" s="381">
        <v>600</v>
      </c>
      <c r="K278" s="382">
        <v>45</v>
      </c>
      <c r="L278" s="382" t="e">
        <f>[6]!Tabla1[[#This Row],[Cantidad de Insumos]]*[6]!Tabla1[[#This Row],[Precio Unitario]]</f>
        <v>#REF!</v>
      </c>
      <c r="M278" s="383">
        <v>239301</v>
      </c>
      <c r="N278" s="384" t="s">
        <v>33</v>
      </c>
    </row>
    <row r="279" spans="2:14" s="56" customFormat="1" ht="15.75">
      <c r="B279" s="392" t="e">
        <f>IF(Tabla1[[#This Row],[Código_Actividad]]="","",CONCATENATE(Tabla1[[#This Row],[POA]],".",Tabla1[[#This Row],[SRS]],".",Tabla1[[#This Row],[AREA]],".",Tabla1[[#This Row],[TIPO]]))</f>
        <v>#REF!</v>
      </c>
      <c r="C279" s="392" t="e">
        <f>IF(Tabla1[[#This Row],[Código_Actividad]]="","",'[5]Formulario PPGR1'!#REF!)</f>
        <v>#REF!</v>
      </c>
      <c r="D279" s="392" t="e">
        <f>IF(Tabla1[[#This Row],[Código_Actividad]]="","",'[5]Formulario PPGR1'!#REF!)</f>
        <v>#REF!</v>
      </c>
      <c r="E279" s="392" t="e">
        <f>IF(Tabla1[[#This Row],[Código_Actividad]]="","",'[5]Formulario PPGR1'!#REF!)</f>
        <v>#REF!</v>
      </c>
      <c r="F279" s="392" t="e">
        <f>IF(Tabla1[[#This Row],[Código_Actividad]]="","",'[5]Formulario PPGR1'!#REF!)</f>
        <v>#REF!</v>
      </c>
      <c r="G279" s="381" t="s">
        <v>1689</v>
      </c>
      <c r="H279" s="381" t="s">
        <v>1690</v>
      </c>
      <c r="I279" s="381" t="s">
        <v>1150</v>
      </c>
      <c r="J279" s="381">
        <v>1200</v>
      </c>
      <c r="K279" s="382">
        <v>3167</v>
      </c>
      <c r="L279" s="382" t="e">
        <f>[6]!Tabla1[[#This Row],[Cantidad de Insumos]]*[6]!Tabla1[[#This Row],[Precio Unitario]]</f>
        <v>#REF!</v>
      </c>
      <c r="M279" s="383">
        <v>234101</v>
      </c>
      <c r="N279" s="384" t="s">
        <v>33</v>
      </c>
    </row>
    <row r="280" spans="2:14" s="56" customFormat="1" ht="15.75">
      <c r="B280" s="392" t="e">
        <f>IF(Tabla1[[#This Row],[Código_Actividad]]="","",CONCATENATE(Tabla1[[#This Row],[POA]],".",Tabla1[[#This Row],[SRS]],".",Tabla1[[#This Row],[AREA]],".",Tabla1[[#This Row],[TIPO]]))</f>
        <v>#REF!</v>
      </c>
      <c r="C280" s="392" t="e">
        <f>IF(Tabla1[[#This Row],[Código_Actividad]]="","",'[5]Formulario PPGR1'!#REF!)</f>
        <v>#REF!</v>
      </c>
      <c r="D280" s="392" t="e">
        <f>IF(Tabla1[[#This Row],[Código_Actividad]]="","",'[5]Formulario PPGR1'!#REF!)</f>
        <v>#REF!</v>
      </c>
      <c r="E280" s="392" t="e">
        <f>IF(Tabla1[[#This Row],[Código_Actividad]]="","",'[5]Formulario PPGR1'!#REF!)</f>
        <v>#REF!</v>
      </c>
      <c r="F280" s="392" t="e">
        <f>IF(Tabla1[[#This Row],[Código_Actividad]]="","",'[5]Formulario PPGR1'!#REF!)</f>
        <v>#REF!</v>
      </c>
      <c r="G280" s="381" t="s">
        <v>1691</v>
      </c>
      <c r="H280" s="381" t="s">
        <v>1692</v>
      </c>
      <c r="I280" s="381" t="s">
        <v>1150</v>
      </c>
      <c r="J280" s="381">
        <v>600</v>
      </c>
      <c r="K280" s="382">
        <v>10</v>
      </c>
      <c r="L280" s="382" t="e">
        <f>[6]!Tabla1[[#This Row],[Cantidad de Insumos]]*[6]!Tabla1[[#This Row],[Precio Unitario]]</f>
        <v>#REF!</v>
      </c>
      <c r="M280" s="383">
        <v>234101</v>
      </c>
      <c r="N280" s="384" t="s">
        <v>33</v>
      </c>
    </row>
    <row r="281" spans="2:14" s="56" customFormat="1" ht="15.75">
      <c r="B281" s="392" t="e">
        <f>IF(Tabla1[[#This Row],[Código_Actividad]]="","",CONCATENATE(Tabla1[[#This Row],[POA]],".",Tabla1[[#This Row],[SRS]],".",Tabla1[[#This Row],[AREA]],".",Tabla1[[#This Row],[TIPO]]))</f>
        <v>#REF!</v>
      </c>
      <c r="C281" s="392" t="e">
        <f>IF(Tabla1[[#This Row],[Código_Actividad]]="","",'[5]Formulario PPGR1'!#REF!)</f>
        <v>#REF!</v>
      </c>
      <c r="D281" s="392" t="e">
        <f>IF(Tabla1[[#This Row],[Código_Actividad]]="","",'[5]Formulario PPGR1'!#REF!)</f>
        <v>#REF!</v>
      </c>
      <c r="E281" s="392" t="e">
        <f>IF(Tabla1[[#This Row],[Código_Actividad]]="","",'[5]Formulario PPGR1'!#REF!)</f>
        <v>#REF!</v>
      </c>
      <c r="F281" s="392" t="e">
        <f>IF(Tabla1[[#This Row],[Código_Actividad]]="","",'[5]Formulario PPGR1'!#REF!)</f>
        <v>#REF!</v>
      </c>
      <c r="G281" s="381" t="s">
        <v>1693</v>
      </c>
      <c r="H281" s="381" t="s">
        <v>1694</v>
      </c>
      <c r="I281" s="381" t="s">
        <v>1150</v>
      </c>
      <c r="J281" s="381">
        <v>800</v>
      </c>
      <c r="K281" s="382">
        <v>28</v>
      </c>
      <c r="L281" s="382" t="e">
        <f>[6]!Tabla1[[#This Row],[Cantidad de Insumos]]*[6]!Tabla1[[#This Row],[Precio Unitario]]</f>
        <v>#REF!</v>
      </c>
      <c r="M281" s="383">
        <v>234101</v>
      </c>
      <c r="N281" s="384" t="s">
        <v>33</v>
      </c>
    </row>
    <row r="282" spans="2:14" s="56" customFormat="1" ht="15.75">
      <c r="B282" s="392" t="e">
        <f>IF(Tabla1[[#This Row],[Código_Actividad]]="","",CONCATENATE(Tabla1[[#This Row],[POA]],".",Tabla1[[#This Row],[SRS]],".",Tabla1[[#This Row],[AREA]],".",Tabla1[[#This Row],[TIPO]]))</f>
        <v>#REF!</v>
      </c>
      <c r="C282" s="392" t="e">
        <f>IF(Tabla1[[#This Row],[Código_Actividad]]="","",'[5]Formulario PPGR1'!#REF!)</f>
        <v>#REF!</v>
      </c>
      <c r="D282" s="392" t="e">
        <f>IF(Tabla1[[#This Row],[Código_Actividad]]="","",'[5]Formulario PPGR1'!#REF!)</f>
        <v>#REF!</v>
      </c>
      <c r="E282" s="392" t="e">
        <f>IF(Tabla1[[#This Row],[Código_Actividad]]="","",'[5]Formulario PPGR1'!#REF!)</f>
        <v>#REF!</v>
      </c>
      <c r="F282" s="392" t="e">
        <f>IF(Tabla1[[#This Row],[Código_Actividad]]="","",'[5]Formulario PPGR1'!#REF!)</f>
        <v>#REF!</v>
      </c>
      <c r="G282" s="381" t="s">
        <v>1695</v>
      </c>
      <c r="H282" s="381" t="s">
        <v>1696</v>
      </c>
      <c r="I282" s="381" t="s">
        <v>1150</v>
      </c>
      <c r="J282" s="381">
        <v>800</v>
      </c>
      <c r="K282" s="382">
        <v>4.62</v>
      </c>
      <c r="L282" s="382" t="e">
        <f>[6]!Tabla1[[#This Row],[Cantidad de Insumos]]*[6]!Tabla1[[#This Row],[Precio Unitario]]</f>
        <v>#REF!</v>
      </c>
      <c r="M282" s="383">
        <v>234101</v>
      </c>
      <c r="N282" s="384" t="s">
        <v>33</v>
      </c>
    </row>
    <row r="283" spans="2:14" s="56" customFormat="1" ht="15.75">
      <c r="B283" s="392" t="e">
        <f>IF(Tabla1[[#This Row],[Código_Actividad]]="","",CONCATENATE(Tabla1[[#This Row],[POA]],".",Tabla1[[#This Row],[SRS]],".",Tabla1[[#This Row],[AREA]],".",Tabla1[[#This Row],[TIPO]]))</f>
        <v>#REF!</v>
      </c>
      <c r="C283" s="392" t="e">
        <f>IF(Tabla1[[#This Row],[Código_Actividad]]="","",'[5]Formulario PPGR1'!#REF!)</f>
        <v>#REF!</v>
      </c>
      <c r="D283" s="392" t="e">
        <f>IF(Tabla1[[#This Row],[Código_Actividad]]="","",'[5]Formulario PPGR1'!#REF!)</f>
        <v>#REF!</v>
      </c>
      <c r="E283" s="392" t="e">
        <f>IF(Tabla1[[#This Row],[Código_Actividad]]="","",'[5]Formulario PPGR1'!#REF!)</f>
        <v>#REF!</v>
      </c>
      <c r="F283" s="392" t="e">
        <f>IF(Tabla1[[#This Row],[Código_Actividad]]="","",'[5]Formulario PPGR1'!#REF!)</f>
        <v>#REF!</v>
      </c>
      <c r="G283" s="381" t="s">
        <v>1697</v>
      </c>
      <c r="H283" s="381" t="s">
        <v>1698</v>
      </c>
      <c r="I283" s="381" t="s">
        <v>1150</v>
      </c>
      <c r="J283" s="381">
        <v>600</v>
      </c>
      <c r="K283" s="382">
        <v>1.5</v>
      </c>
      <c r="L283" s="382" t="e">
        <f>[6]!Tabla1[[#This Row],[Cantidad de Insumos]]*[6]!Tabla1[[#This Row],[Precio Unitario]]</f>
        <v>#REF!</v>
      </c>
      <c r="M283" s="383">
        <v>234101</v>
      </c>
      <c r="N283" s="384" t="s">
        <v>33</v>
      </c>
    </row>
    <row r="284" spans="2:14" s="56" customFormat="1" ht="15.75">
      <c r="B284" s="392" t="e">
        <f>IF(Tabla1[[#This Row],[Código_Actividad]]="","",CONCATENATE(Tabla1[[#This Row],[POA]],".",Tabla1[[#This Row],[SRS]],".",Tabla1[[#This Row],[AREA]],".",Tabla1[[#This Row],[TIPO]]))</f>
        <v>#REF!</v>
      </c>
      <c r="C284" s="392" t="e">
        <f>IF(Tabla1[[#This Row],[Código_Actividad]]="","",'[5]Formulario PPGR1'!#REF!)</f>
        <v>#REF!</v>
      </c>
      <c r="D284" s="392" t="e">
        <f>IF(Tabla1[[#This Row],[Código_Actividad]]="","",'[5]Formulario PPGR1'!#REF!)</f>
        <v>#REF!</v>
      </c>
      <c r="E284" s="392" t="e">
        <f>IF(Tabla1[[#This Row],[Código_Actividad]]="","",'[5]Formulario PPGR1'!#REF!)</f>
        <v>#REF!</v>
      </c>
      <c r="F284" s="392" t="e">
        <f>IF(Tabla1[[#This Row],[Código_Actividad]]="","",'[5]Formulario PPGR1'!#REF!)</f>
        <v>#REF!</v>
      </c>
      <c r="G284" s="381" t="s">
        <v>1699</v>
      </c>
      <c r="H284" s="381" t="s">
        <v>1700</v>
      </c>
      <c r="I284" s="381" t="s">
        <v>1150</v>
      </c>
      <c r="J284" s="381">
        <v>200</v>
      </c>
      <c r="K284" s="382">
        <v>58</v>
      </c>
      <c r="L284" s="382" t="e">
        <f>[6]!Tabla1[[#This Row],[Cantidad de Insumos]]*[6]!Tabla1[[#This Row],[Precio Unitario]]</f>
        <v>#REF!</v>
      </c>
      <c r="M284" s="383">
        <v>234101</v>
      </c>
      <c r="N284" s="384" t="s">
        <v>33</v>
      </c>
    </row>
    <row r="285" spans="2:14" s="56" customFormat="1" ht="15.75">
      <c r="B285" s="392" t="e">
        <f>IF(Tabla1[[#This Row],[Código_Actividad]]="","",CONCATENATE(Tabla1[[#This Row],[POA]],".",Tabla1[[#This Row],[SRS]],".",Tabla1[[#This Row],[AREA]],".",Tabla1[[#This Row],[TIPO]]))</f>
        <v>#REF!</v>
      </c>
      <c r="C285" s="392" t="e">
        <f>IF(Tabla1[[#This Row],[Código_Actividad]]="","",'[5]Formulario PPGR1'!#REF!)</f>
        <v>#REF!</v>
      </c>
      <c r="D285" s="392" t="e">
        <f>IF(Tabla1[[#This Row],[Código_Actividad]]="","",'[5]Formulario PPGR1'!#REF!)</f>
        <v>#REF!</v>
      </c>
      <c r="E285" s="392" t="e">
        <f>IF(Tabla1[[#This Row],[Código_Actividad]]="","",'[5]Formulario PPGR1'!#REF!)</f>
        <v>#REF!</v>
      </c>
      <c r="F285" s="392" t="e">
        <f>IF(Tabla1[[#This Row],[Código_Actividad]]="","",'[5]Formulario PPGR1'!#REF!)</f>
        <v>#REF!</v>
      </c>
      <c r="G285" s="381" t="s">
        <v>1701</v>
      </c>
      <c r="H285" s="381" t="s">
        <v>1702</v>
      </c>
      <c r="I285" s="381" t="s">
        <v>1150</v>
      </c>
      <c r="J285" s="381">
        <v>2400</v>
      </c>
      <c r="K285" s="382">
        <v>750</v>
      </c>
      <c r="L285" s="382" t="e">
        <f>[6]!Tabla1[[#This Row],[Cantidad de Insumos]]*[6]!Tabla1[[#This Row],[Precio Unitario]]</f>
        <v>#REF!</v>
      </c>
      <c r="M285" s="383">
        <v>234101</v>
      </c>
      <c r="N285" s="384" t="s">
        <v>33</v>
      </c>
    </row>
    <row r="286" spans="2:14" s="56" customFormat="1" ht="15.75">
      <c r="B286" s="392" t="e">
        <f>IF(Tabla1[[#This Row],[Código_Actividad]]="","",CONCATENATE(Tabla1[[#This Row],[POA]],".",Tabla1[[#This Row],[SRS]],".",Tabla1[[#This Row],[AREA]],".",Tabla1[[#This Row],[TIPO]]))</f>
        <v>#REF!</v>
      </c>
      <c r="C286" s="392" t="e">
        <f>IF(Tabla1[[#This Row],[Código_Actividad]]="","",'[5]Formulario PPGR1'!#REF!)</f>
        <v>#REF!</v>
      </c>
      <c r="D286" s="392" t="e">
        <f>IF(Tabla1[[#This Row],[Código_Actividad]]="","",'[5]Formulario PPGR1'!#REF!)</f>
        <v>#REF!</v>
      </c>
      <c r="E286" s="392" t="e">
        <f>IF(Tabla1[[#This Row],[Código_Actividad]]="","",'[5]Formulario PPGR1'!#REF!)</f>
        <v>#REF!</v>
      </c>
      <c r="F286" s="392" t="e">
        <f>IF(Tabla1[[#This Row],[Código_Actividad]]="","",'[5]Formulario PPGR1'!#REF!)</f>
        <v>#REF!</v>
      </c>
      <c r="G286" s="381" t="s">
        <v>1703</v>
      </c>
      <c r="H286" s="381" t="s">
        <v>1704</v>
      </c>
      <c r="I286" s="381" t="s">
        <v>1150</v>
      </c>
      <c r="J286" s="381">
        <v>400</v>
      </c>
      <c r="K286" s="382">
        <v>21.54</v>
      </c>
      <c r="L286" s="382" t="e">
        <f>[6]!Tabla1[[#This Row],[Cantidad de Insumos]]*[6]!Tabla1[[#This Row],[Precio Unitario]]</f>
        <v>#REF!</v>
      </c>
      <c r="M286" s="383">
        <v>239301</v>
      </c>
      <c r="N286" s="384" t="s">
        <v>33</v>
      </c>
    </row>
    <row r="287" spans="2:14" s="56" customFormat="1" ht="15.75">
      <c r="B287" s="392" t="e">
        <f>IF(Tabla1[[#This Row],[Código_Actividad]]="","",CONCATENATE(Tabla1[[#This Row],[POA]],".",Tabla1[[#This Row],[SRS]],".",Tabla1[[#This Row],[AREA]],".",Tabla1[[#This Row],[TIPO]]))</f>
        <v>#REF!</v>
      </c>
      <c r="C287" s="392" t="e">
        <f>IF(Tabla1[[#This Row],[Código_Actividad]]="","",'[5]Formulario PPGR1'!#REF!)</f>
        <v>#REF!</v>
      </c>
      <c r="D287" s="392" t="e">
        <f>IF(Tabla1[[#This Row],[Código_Actividad]]="","",'[5]Formulario PPGR1'!#REF!)</f>
        <v>#REF!</v>
      </c>
      <c r="E287" s="392" t="e">
        <f>IF(Tabla1[[#This Row],[Código_Actividad]]="","",'[5]Formulario PPGR1'!#REF!)</f>
        <v>#REF!</v>
      </c>
      <c r="F287" s="392" t="e">
        <f>IF(Tabla1[[#This Row],[Código_Actividad]]="","",'[5]Formulario PPGR1'!#REF!)</f>
        <v>#REF!</v>
      </c>
      <c r="G287" s="381" t="s">
        <v>1705</v>
      </c>
      <c r="H287" s="381" t="s">
        <v>1706</v>
      </c>
      <c r="I287" s="381" t="s">
        <v>1150</v>
      </c>
      <c r="J287" s="381">
        <v>400</v>
      </c>
      <c r="K287" s="382">
        <v>21.85</v>
      </c>
      <c r="L287" s="382" t="e">
        <f>[6]!Tabla1[[#This Row],[Cantidad de Insumos]]*[6]!Tabla1[[#This Row],[Precio Unitario]]</f>
        <v>#REF!</v>
      </c>
      <c r="M287" s="383">
        <v>239301</v>
      </c>
      <c r="N287" s="384" t="s">
        <v>33</v>
      </c>
    </row>
    <row r="288" spans="2:14" s="56" customFormat="1" ht="15.75">
      <c r="B288" s="392" t="e">
        <f>IF(Tabla1[[#This Row],[Código_Actividad]]="","",CONCATENATE(Tabla1[[#This Row],[POA]],".",Tabla1[[#This Row],[SRS]],".",Tabla1[[#This Row],[AREA]],".",Tabla1[[#This Row],[TIPO]]))</f>
        <v>#REF!</v>
      </c>
      <c r="C288" s="392" t="e">
        <f>IF(Tabla1[[#This Row],[Código_Actividad]]="","",'[5]Formulario PPGR1'!#REF!)</f>
        <v>#REF!</v>
      </c>
      <c r="D288" s="392" t="e">
        <f>IF(Tabla1[[#This Row],[Código_Actividad]]="","",'[5]Formulario PPGR1'!#REF!)</f>
        <v>#REF!</v>
      </c>
      <c r="E288" s="392" t="e">
        <f>IF(Tabla1[[#This Row],[Código_Actividad]]="","",'[5]Formulario PPGR1'!#REF!)</f>
        <v>#REF!</v>
      </c>
      <c r="F288" s="392" t="e">
        <f>IF(Tabla1[[#This Row],[Código_Actividad]]="","",'[5]Formulario PPGR1'!#REF!)</f>
        <v>#REF!</v>
      </c>
      <c r="G288" s="381" t="s">
        <v>1707</v>
      </c>
      <c r="H288" s="381" t="s">
        <v>1708</v>
      </c>
      <c r="I288" s="381" t="s">
        <v>1150</v>
      </c>
      <c r="J288" s="381">
        <v>400</v>
      </c>
      <c r="K288" s="382">
        <v>25.19</v>
      </c>
      <c r="L288" s="382" t="e">
        <f>[6]!Tabla1[[#This Row],[Cantidad de Insumos]]*[6]!Tabla1[[#This Row],[Precio Unitario]]</f>
        <v>#REF!</v>
      </c>
      <c r="M288" s="383">
        <v>239301</v>
      </c>
      <c r="N288" s="384" t="s">
        <v>33</v>
      </c>
    </row>
    <row r="289" spans="2:14" s="56" customFormat="1" ht="15.75">
      <c r="B289" s="392" t="e">
        <f>IF(Tabla1[[#This Row],[Código_Actividad]]="","",CONCATENATE(Tabla1[[#This Row],[POA]],".",Tabla1[[#This Row],[SRS]],".",Tabla1[[#This Row],[AREA]],".",Tabla1[[#This Row],[TIPO]]))</f>
        <v>#REF!</v>
      </c>
      <c r="C289" s="392" t="e">
        <f>IF(Tabla1[[#This Row],[Código_Actividad]]="","",'[5]Formulario PPGR1'!#REF!)</f>
        <v>#REF!</v>
      </c>
      <c r="D289" s="392" t="e">
        <f>IF(Tabla1[[#This Row],[Código_Actividad]]="","",'[5]Formulario PPGR1'!#REF!)</f>
        <v>#REF!</v>
      </c>
      <c r="E289" s="392" t="e">
        <f>IF(Tabla1[[#This Row],[Código_Actividad]]="","",'[5]Formulario PPGR1'!#REF!)</f>
        <v>#REF!</v>
      </c>
      <c r="F289" s="392" t="e">
        <f>IF(Tabla1[[#This Row],[Código_Actividad]]="","",'[5]Formulario PPGR1'!#REF!)</f>
        <v>#REF!</v>
      </c>
      <c r="G289" s="381" t="s">
        <v>1709</v>
      </c>
      <c r="H289" s="381" t="s">
        <v>1710</v>
      </c>
      <c r="I289" s="381" t="s">
        <v>1150</v>
      </c>
      <c r="J289" s="381">
        <v>400</v>
      </c>
      <c r="K289" s="382">
        <v>15.44</v>
      </c>
      <c r="L289" s="382" t="e">
        <f>[6]!Tabla1[[#This Row],[Cantidad de Insumos]]*[6]!Tabla1[[#This Row],[Precio Unitario]]</f>
        <v>#REF!</v>
      </c>
      <c r="M289" s="383">
        <v>239301</v>
      </c>
      <c r="N289" s="384" t="s">
        <v>33</v>
      </c>
    </row>
    <row r="290" spans="2:14" s="56" customFormat="1" ht="15.75">
      <c r="B290" s="392" t="e">
        <f>IF(Tabla1[[#This Row],[Código_Actividad]]="","",CONCATENATE(Tabla1[[#This Row],[POA]],".",Tabla1[[#This Row],[SRS]],".",Tabla1[[#This Row],[AREA]],".",Tabla1[[#This Row],[TIPO]]))</f>
        <v>#REF!</v>
      </c>
      <c r="C290" s="392" t="e">
        <f>IF(Tabla1[[#This Row],[Código_Actividad]]="","",'[5]Formulario PPGR1'!#REF!)</f>
        <v>#REF!</v>
      </c>
      <c r="D290" s="392" t="e">
        <f>IF(Tabla1[[#This Row],[Código_Actividad]]="","",'[5]Formulario PPGR1'!#REF!)</f>
        <v>#REF!</v>
      </c>
      <c r="E290" s="392" t="e">
        <f>IF(Tabla1[[#This Row],[Código_Actividad]]="","",'[5]Formulario PPGR1'!#REF!)</f>
        <v>#REF!</v>
      </c>
      <c r="F290" s="392" t="e">
        <f>IF(Tabla1[[#This Row],[Código_Actividad]]="","",'[5]Formulario PPGR1'!#REF!)</f>
        <v>#REF!</v>
      </c>
      <c r="G290" s="381" t="s">
        <v>1711</v>
      </c>
      <c r="H290" s="381" t="s">
        <v>1712</v>
      </c>
      <c r="I290" s="381" t="s">
        <v>1150</v>
      </c>
      <c r="J290" s="381">
        <v>400</v>
      </c>
      <c r="K290" s="382">
        <v>15.44</v>
      </c>
      <c r="L290" s="382" t="e">
        <f>[6]!Tabla1[[#This Row],[Cantidad de Insumos]]*[6]!Tabla1[[#This Row],[Precio Unitario]]</f>
        <v>#REF!</v>
      </c>
      <c r="M290" s="383">
        <v>239301</v>
      </c>
      <c r="N290" s="384" t="s">
        <v>33</v>
      </c>
    </row>
    <row r="291" spans="2:14" s="56" customFormat="1" ht="15.75">
      <c r="B291" s="392" t="e">
        <f>IF(Tabla1[[#This Row],[Código_Actividad]]="","",CONCATENATE(Tabla1[[#This Row],[POA]],".",Tabla1[[#This Row],[SRS]],".",Tabla1[[#This Row],[AREA]],".",Tabla1[[#This Row],[TIPO]]))</f>
        <v>#REF!</v>
      </c>
      <c r="C291" s="392" t="e">
        <f>IF(Tabla1[[#This Row],[Código_Actividad]]="","",'[5]Formulario PPGR1'!#REF!)</f>
        <v>#REF!</v>
      </c>
      <c r="D291" s="392" t="e">
        <f>IF(Tabla1[[#This Row],[Código_Actividad]]="","",'[5]Formulario PPGR1'!#REF!)</f>
        <v>#REF!</v>
      </c>
      <c r="E291" s="392" t="e">
        <f>IF(Tabla1[[#This Row],[Código_Actividad]]="","",'[5]Formulario PPGR1'!#REF!)</f>
        <v>#REF!</v>
      </c>
      <c r="F291" s="392" t="e">
        <f>IF(Tabla1[[#This Row],[Código_Actividad]]="","",'[5]Formulario PPGR1'!#REF!)</f>
        <v>#REF!</v>
      </c>
      <c r="G291" s="381" t="s">
        <v>1713</v>
      </c>
      <c r="H291" s="381" t="s">
        <v>1714</v>
      </c>
      <c r="I291" s="381" t="s">
        <v>1150</v>
      </c>
      <c r="J291" s="381">
        <v>400</v>
      </c>
      <c r="K291" s="382">
        <v>18.170000000000002</v>
      </c>
      <c r="L291" s="382" t="e">
        <f>[6]!Tabla1[[#This Row],[Cantidad de Insumos]]*[6]!Tabla1[[#This Row],[Precio Unitario]]</f>
        <v>#REF!</v>
      </c>
      <c r="M291" s="383">
        <v>239301</v>
      </c>
      <c r="N291" s="384" t="s">
        <v>33</v>
      </c>
    </row>
    <row r="292" spans="2:14" s="56" customFormat="1" ht="15.75">
      <c r="B292" s="392" t="e">
        <f>IF(Tabla1[[#This Row],[Código_Actividad]]="","",CONCATENATE(Tabla1[[#This Row],[POA]],".",Tabla1[[#This Row],[SRS]],".",Tabla1[[#This Row],[AREA]],".",Tabla1[[#This Row],[TIPO]]))</f>
        <v>#REF!</v>
      </c>
      <c r="C292" s="392" t="e">
        <f>IF(Tabla1[[#This Row],[Código_Actividad]]="","",'[5]Formulario PPGR1'!#REF!)</f>
        <v>#REF!</v>
      </c>
      <c r="D292" s="392" t="e">
        <f>IF(Tabla1[[#This Row],[Código_Actividad]]="","",'[5]Formulario PPGR1'!#REF!)</f>
        <v>#REF!</v>
      </c>
      <c r="E292" s="392" t="e">
        <f>IF(Tabla1[[#This Row],[Código_Actividad]]="","",'[5]Formulario PPGR1'!#REF!)</f>
        <v>#REF!</v>
      </c>
      <c r="F292" s="392" t="e">
        <f>IF(Tabla1[[#This Row],[Código_Actividad]]="","",'[5]Formulario PPGR1'!#REF!)</f>
        <v>#REF!</v>
      </c>
      <c r="G292" s="381" t="s">
        <v>1715</v>
      </c>
      <c r="H292" s="381" t="s">
        <v>1716</v>
      </c>
      <c r="I292" s="381" t="s">
        <v>1150</v>
      </c>
      <c r="J292" s="381">
        <v>400</v>
      </c>
      <c r="K292" s="382">
        <v>25.19</v>
      </c>
      <c r="L292" s="382" t="e">
        <f>[6]!Tabla1[[#This Row],[Cantidad de Insumos]]*[6]!Tabla1[[#This Row],[Precio Unitario]]</f>
        <v>#REF!</v>
      </c>
      <c r="M292" s="383">
        <v>239301</v>
      </c>
      <c r="N292" s="384" t="s">
        <v>33</v>
      </c>
    </row>
    <row r="293" spans="2:14" s="56" customFormat="1" ht="15.75">
      <c r="B293" s="392" t="e">
        <f>IF(Tabla1[[#This Row],[Código_Actividad]]="","",CONCATENATE(Tabla1[[#This Row],[POA]],".",Tabla1[[#This Row],[SRS]],".",Tabla1[[#This Row],[AREA]],".",Tabla1[[#This Row],[TIPO]]))</f>
        <v>#REF!</v>
      </c>
      <c r="C293" s="392" t="e">
        <f>IF(Tabla1[[#This Row],[Código_Actividad]]="","",'[5]Formulario PPGR1'!#REF!)</f>
        <v>#REF!</v>
      </c>
      <c r="D293" s="392" t="e">
        <f>IF(Tabla1[[#This Row],[Código_Actividad]]="","",'[5]Formulario PPGR1'!#REF!)</f>
        <v>#REF!</v>
      </c>
      <c r="E293" s="392" t="e">
        <f>IF(Tabla1[[#This Row],[Código_Actividad]]="","",'[5]Formulario PPGR1'!#REF!)</f>
        <v>#REF!</v>
      </c>
      <c r="F293" s="392" t="e">
        <f>IF(Tabla1[[#This Row],[Código_Actividad]]="","",'[5]Formulario PPGR1'!#REF!)</f>
        <v>#REF!</v>
      </c>
      <c r="G293" s="381" t="s">
        <v>1717</v>
      </c>
      <c r="H293" s="381" t="s">
        <v>1718</v>
      </c>
      <c r="I293" s="381" t="s">
        <v>1150</v>
      </c>
      <c r="J293" s="381">
        <v>400</v>
      </c>
      <c r="K293" s="382">
        <v>19.27</v>
      </c>
      <c r="L293" s="382" t="e">
        <f>[6]!Tabla1[[#This Row],[Cantidad de Insumos]]*[6]!Tabla1[[#This Row],[Precio Unitario]]</f>
        <v>#REF!</v>
      </c>
      <c r="M293" s="383">
        <v>239301</v>
      </c>
      <c r="N293" s="384" t="s">
        <v>33</v>
      </c>
    </row>
    <row r="294" spans="2:14" s="56" customFormat="1" ht="15.75">
      <c r="B294" s="392" t="e">
        <f>IF(Tabla1[[#This Row],[Código_Actividad]]="","",CONCATENATE(Tabla1[[#This Row],[POA]],".",Tabla1[[#This Row],[SRS]],".",Tabla1[[#This Row],[AREA]],".",Tabla1[[#This Row],[TIPO]]))</f>
        <v>#REF!</v>
      </c>
      <c r="C294" s="392" t="e">
        <f>IF(Tabla1[[#This Row],[Código_Actividad]]="","",'[5]Formulario PPGR1'!#REF!)</f>
        <v>#REF!</v>
      </c>
      <c r="D294" s="392" t="e">
        <f>IF(Tabla1[[#This Row],[Código_Actividad]]="","",'[5]Formulario PPGR1'!#REF!)</f>
        <v>#REF!</v>
      </c>
      <c r="E294" s="392" t="e">
        <f>IF(Tabla1[[#This Row],[Código_Actividad]]="","",'[5]Formulario PPGR1'!#REF!)</f>
        <v>#REF!</v>
      </c>
      <c r="F294" s="392" t="e">
        <f>IF(Tabla1[[#This Row],[Código_Actividad]]="","",'[5]Formulario PPGR1'!#REF!)</f>
        <v>#REF!</v>
      </c>
      <c r="G294" s="381" t="s">
        <v>1719</v>
      </c>
      <c r="H294" s="381" t="s">
        <v>1720</v>
      </c>
      <c r="I294" s="381" t="s">
        <v>1150</v>
      </c>
      <c r="J294" s="381">
        <v>600</v>
      </c>
      <c r="K294" s="382">
        <v>136</v>
      </c>
      <c r="L294" s="382" t="e">
        <f>[6]!Tabla1[[#This Row],[Cantidad de Insumos]]*[6]!Tabla1[[#This Row],[Precio Unitario]]</f>
        <v>#REF!</v>
      </c>
      <c r="M294" s="383">
        <v>234101</v>
      </c>
      <c r="N294" s="384" t="s">
        <v>33</v>
      </c>
    </row>
    <row r="295" spans="2:14" s="56" customFormat="1" ht="15.75">
      <c r="B295" s="392" t="e">
        <f>IF(Tabla1[[#This Row],[Código_Actividad]]="","",CONCATENATE(Tabla1[[#This Row],[POA]],".",Tabla1[[#This Row],[SRS]],".",Tabla1[[#This Row],[AREA]],".",Tabla1[[#This Row],[TIPO]]))</f>
        <v>#REF!</v>
      </c>
      <c r="C295" s="392" t="e">
        <f>IF(Tabla1[[#This Row],[Código_Actividad]]="","",'[5]Formulario PPGR1'!#REF!)</f>
        <v>#REF!</v>
      </c>
      <c r="D295" s="392" t="e">
        <f>IF(Tabla1[[#This Row],[Código_Actividad]]="","",'[5]Formulario PPGR1'!#REF!)</f>
        <v>#REF!</v>
      </c>
      <c r="E295" s="392" t="e">
        <f>IF(Tabla1[[#This Row],[Código_Actividad]]="","",'[5]Formulario PPGR1'!#REF!)</f>
        <v>#REF!</v>
      </c>
      <c r="F295" s="392" t="e">
        <f>IF(Tabla1[[#This Row],[Código_Actividad]]="","",'[5]Formulario PPGR1'!#REF!)</f>
        <v>#REF!</v>
      </c>
      <c r="G295" s="381" t="s">
        <v>1721</v>
      </c>
      <c r="H295" s="381" t="s">
        <v>1722</v>
      </c>
      <c r="I295" s="381" t="s">
        <v>1150</v>
      </c>
      <c r="J295" s="381">
        <v>1000</v>
      </c>
      <c r="K295" s="382">
        <v>55</v>
      </c>
      <c r="L295" s="382" t="e">
        <f>[6]!Tabla1[[#This Row],[Cantidad de Insumos]]*[6]!Tabla1[[#This Row],[Precio Unitario]]</f>
        <v>#REF!</v>
      </c>
      <c r="M295" s="383">
        <v>234101</v>
      </c>
      <c r="N295" s="384" t="s">
        <v>33</v>
      </c>
    </row>
    <row r="296" spans="2:14" s="56" customFormat="1" ht="15.75">
      <c r="B296" s="392" t="e">
        <f>IF(Tabla1[[#This Row],[Código_Actividad]]="","",CONCATENATE(Tabla1[[#This Row],[POA]],".",Tabla1[[#This Row],[SRS]],".",Tabla1[[#This Row],[AREA]],".",Tabla1[[#This Row],[TIPO]]))</f>
        <v>#REF!</v>
      </c>
      <c r="C296" s="392" t="e">
        <f>IF(Tabla1[[#This Row],[Código_Actividad]]="","",'[5]Formulario PPGR1'!#REF!)</f>
        <v>#REF!</v>
      </c>
      <c r="D296" s="392" t="e">
        <f>IF(Tabla1[[#This Row],[Código_Actividad]]="","",'[5]Formulario PPGR1'!#REF!)</f>
        <v>#REF!</v>
      </c>
      <c r="E296" s="392" t="e">
        <f>IF(Tabla1[[#This Row],[Código_Actividad]]="","",'[5]Formulario PPGR1'!#REF!)</f>
        <v>#REF!</v>
      </c>
      <c r="F296" s="392" t="e">
        <f>IF(Tabla1[[#This Row],[Código_Actividad]]="","",'[5]Formulario PPGR1'!#REF!)</f>
        <v>#REF!</v>
      </c>
      <c r="G296" s="381" t="s">
        <v>1723</v>
      </c>
      <c r="H296" s="381" t="s">
        <v>1724</v>
      </c>
      <c r="I296" s="381" t="s">
        <v>1150</v>
      </c>
      <c r="J296" s="381">
        <v>200</v>
      </c>
      <c r="K296" s="382">
        <v>630</v>
      </c>
      <c r="L296" s="382" t="e">
        <f>[6]!Tabla1[[#This Row],[Cantidad de Insumos]]*[6]!Tabla1[[#This Row],[Precio Unitario]]</f>
        <v>#REF!</v>
      </c>
      <c r="M296" s="383">
        <v>234101</v>
      </c>
      <c r="N296" s="384" t="s">
        <v>33</v>
      </c>
    </row>
    <row r="297" spans="2:14" s="56" customFormat="1" ht="15.75">
      <c r="B297" s="392" t="e">
        <f>IF(Tabla1[[#This Row],[Código_Actividad]]="","",CONCATENATE(Tabla1[[#This Row],[POA]],".",Tabla1[[#This Row],[SRS]],".",Tabla1[[#This Row],[AREA]],".",Tabla1[[#This Row],[TIPO]]))</f>
        <v>#REF!</v>
      </c>
      <c r="C297" s="392" t="e">
        <f>IF(Tabla1[[#This Row],[Código_Actividad]]="","",'[5]Formulario PPGR1'!#REF!)</f>
        <v>#REF!</v>
      </c>
      <c r="D297" s="392" t="e">
        <f>IF(Tabla1[[#This Row],[Código_Actividad]]="","",'[5]Formulario PPGR1'!#REF!)</f>
        <v>#REF!</v>
      </c>
      <c r="E297" s="392" t="e">
        <f>IF(Tabla1[[#This Row],[Código_Actividad]]="","",'[5]Formulario PPGR1'!#REF!)</f>
        <v>#REF!</v>
      </c>
      <c r="F297" s="392" t="e">
        <f>IF(Tabla1[[#This Row],[Código_Actividad]]="","",'[5]Formulario PPGR1'!#REF!)</f>
        <v>#REF!</v>
      </c>
      <c r="G297" s="381" t="s">
        <v>1725</v>
      </c>
      <c r="H297" s="381" t="s">
        <v>1726</v>
      </c>
      <c r="I297" s="381" t="s">
        <v>1150</v>
      </c>
      <c r="J297" s="381">
        <v>600</v>
      </c>
      <c r="K297" s="382">
        <v>630</v>
      </c>
      <c r="L297" s="382" t="e">
        <f>[6]!Tabla1[[#This Row],[Cantidad de Insumos]]*[6]!Tabla1[[#This Row],[Precio Unitario]]</f>
        <v>#REF!</v>
      </c>
      <c r="M297" s="383">
        <v>234101</v>
      </c>
      <c r="N297" s="384" t="s">
        <v>33</v>
      </c>
    </row>
    <row r="298" spans="2:14" s="56" customFormat="1" ht="15.75">
      <c r="B298" s="392" t="e">
        <f>IF(Tabla1[[#This Row],[Código_Actividad]]="","",CONCATENATE(Tabla1[[#This Row],[POA]],".",Tabla1[[#This Row],[SRS]],".",Tabla1[[#This Row],[AREA]],".",Tabla1[[#This Row],[TIPO]]))</f>
        <v>#REF!</v>
      </c>
      <c r="C298" s="392" t="e">
        <f>IF(Tabla1[[#This Row],[Código_Actividad]]="","",'[5]Formulario PPGR1'!#REF!)</f>
        <v>#REF!</v>
      </c>
      <c r="D298" s="392" t="e">
        <f>IF(Tabla1[[#This Row],[Código_Actividad]]="","",'[5]Formulario PPGR1'!#REF!)</f>
        <v>#REF!</v>
      </c>
      <c r="E298" s="392" t="e">
        <f>IF(Tabla1[[#This Row],[Código_Actividad]]="","",'[5]Formulario PPGR1'!#REF!)</f>
        <v>#REF!</v>
      </c>
      <c r="F298" s="392" t="e">
        <f>IF(Tabla1[[#This Row],[Código_Actividad]]="","",'[5]Formulario PPGR1'!#REF!)</f>
        <v>#REF!</v>
      </c>
      <c r="G298" s="381" t="s">
        <v>1727</v>
      </c>
      <c r="H298" s="381" t="s">
        <v>1728</v>
      </c>
      <c r="I298" s="381" t="s">
        <v>1150</v>
      </c>
      <c r="J298" s="381">
        <v>800</v>
      </c>
      <c r="K298" s="382">
        <v>237.5</v>
      </c>
      <c r="L298" s="382" t="e">
        <f>[6]!Tabla1[[#This Row],[Cantidad de Insumos]]*[6]!Tabla1[[#This Row],[Precio Unitario]]</f>
        <v>#REF!</v>
      </c>
      <c r="M298" s="383">
        <v>234101</v>
      </c>
      <c r="N298" s="384" t="s">
        <v>33</v>
      </c>
    </row>
    <row r="299" spans="2:14" s="56" customFormat="1" ht="15.75">
      <c r="B299" s="392" t="e">
        <f>IF(Tabla1[[#This Row],[Código_Actividad]]="","",CONCATENATE(Tabla1[[#This Row],[POA]],".",Tabla1[[#This Row],[SRS]],".",Tabla1[[#This Row],[AREA]],".",Tabla1[[#This Row],[TIPO]]))</f>
        <v>#REF!</v>
      </c>
      <c r="C299" s="392" t="e">
        <f>IF(Tabla1[[#This Row],[Código_Actividad]]="","",'[5]Formulario PPGR1'!#REF!)</f>
        <v>#REF!</v>
      </c>
      <c r="D299" s="392" t="e">
        <f>IF(Tabla1[[#This Row],[Código_Actividad]]="","",'[5]Formulario PPGR1'!#REF!)</f>
        <v>#REF!</v>
      </c>
      <c r="E299" s="392" t="e">
        <f>IF(Tabla1[[#This Row],[Código_Actividad]]="","",'[5]Formulario PPGR1'!#REF!)</f>
        <v>#REF!</v>
      </c>
      <c r="F299" s="392" t="e">
        <f>IF(Tabla1[[#This Row],[Código_Actividad]]="","",'[5]Formulario PPGR1'!#REF!)</f>
        <v>#REF!</v>
      </c>
      <c r="G299" s="381" t="s">
        <v>1729</v>
      </c>
      <c r="H299" s="381" t="s">
        <v>1730</v>
      </c>
      <c r="I299" s="381" t="s">
        <v>1150</v>
      </c>
      <c r="J299" s="381">
        <v>2400</v>
      </c>
      <c r="K299" s="382">
        <v>18.350000000000001</v>
      </c>
      <c r="L299" s="382" t="e">
        <f>[6]!Tabla1[[#This Row],[Cantidad de Insumos]]*[6]!Tabla1[[#This Row],[Precio Unitario]]</f>
        <v>#REF!</v>
      </c>
      <c r="M299" s="383">
        <v>234101</v>
      </c>
      <c r="N299" s="384" t="s">
        <v>33</v>
      </c>
    </row>
    <row r="300" spans="2:14" s="56" customFormat="1" ht="15.75">
      <c r="B300" s="392" t="e">
        <f>IF(Tabla1[[#This Row],[Código_Actividad]]="","",CONCATENATE(Tabla1[[#This Row],[POA]],".",Tabla1[[#This Row],[SRS]],".",Tabla1[[#This Row],[AREA]],".",Tabla1[[#This Row],[TIPO]]))</f>
        <v>#REF!</v>
      </c>
      <c r="C300" s="392" t="e">
        <f>IF(Tabla1[[#This Row],[Código_Actividad]]="","",'[5]Formulario PPGR1'!#REF!)</f>
        <v>#REF!</v>
      </c>
      <c r="D300" s="392" t="e">
        <f>IF(Tabla1[[#This Row],[Código_Actividad]]="","",'[5]Formulario PPGR1'!#REF!)</f>
        <v>#REF!</v>
      </c>
      <c r="E300" s="392" t="e">
        <f>IF(Tabla1[[#This Row],[Código_Actividad]]="","",'[5]Formulario PPGR1'!#REF!)</f>
        <v>#REF!</v>
      </c>
      <c r="F300" s="392" t="e">
        <f>IF(Tabla1[[#This Row],[Código_Actividad]]="","",'[5]Formulario PPGR1'!#REF!)</f>
        <v>#REF!</v>
      </c>
      <c r="G300" s="381" t="s">
        <v>1731</v>
      </c>
      <c r="H300" s="381" t="s">
        <v>1732</v>
      </c>
      <c r="I300" s="381" t="s">
        <v>1150</v>
      </c>
      <c r="J300" s="381">
        <v>660</v>
      </c>
      <c r="K300" s="382">
        <v>24</v>
      </c>
      <c r="L300" s="382" t="e">
        <f>[6]!Tabla1[[#This Row],[Cantidad de Insumos]]*[6]!Tabla1[[#This Row],[Precio Unitario]]</f>
        <v>#REF!</v>
      </c>
      <c r="M300" s="383">
        <v>234101</v>
      </c>
      <c r="N300" s="384" t="s">
        <v>33</v>
      </c>
    </row>
    <row r="301" spans="2:14" s="56" customFormat="1" ht="15.75">
      <c r="B301" s="392" t="e">
        <f>IF(Tabla1[[#This Row],[Código_Actividad]]="","",CONCATENATE(Tabla1[[#This Row],[POA]],".",Tabla1[[#This Row],[SRS]],".",Tabla1[[#This Row],[AREA]],".",Tabla1[[#This Row],[TIPO]]))</f>
        <v>#REF!</v>
      </c>
      <c r="C301" s="392" t="e">
        <f>IF(Tabla1[[#This Row],[Código_Actividad]]="","",'[5]Formulario PPGR1'!#REF!)</f>
        <v>#REF!</v>
      </c>
      <c r="D301" s="392" t="e">
        <f>IF(Tabla1[[#This Row],[Código_Actividad]]="","",'[5]Formulario PPGR1'!#REF!)</f>
        <v>#REF!</v>
      </c>
      <c r="E301" s="392" t="e">
        <f>IF(Tabla1[[#This Row],[Código_Actividad]]="","",'[5]Formulario PPGR1'!#REF!)</f>
        <v>#REF!</v>
      </c>
      <c r="F301" s="392" t="e">
        <f>IF(Tabla1[[#This Row],[Código_Actividad]]="","",'[5]Formulario PPGR1'!#REF!)</f>
        <v>#REF!</v>
      </c>
      <c r="G301" s="381" t="s">
        <v>1733</v>
      </c>
      <c r="H301" s="381" t="s">
        <v>1734</v>
      </c>
      <c r="I301" s="381" t="s">
        <v>1150</v>
      </c>
      <c r="J301" s="381">
        <v>60</v>
      </c>
      <c r="K301" s="382">
        <v>825</v>
      </c>
      <c r="L301" s="382" t="e">
        <f>[6]!Tabla1[[#This Row],[Cantidad de Insumos]]*[6]!Tabla1[[#This Row],[Precio Unitario]]</f>
        <v>#REF!</v>
      </c>
      <c r="M301" s="383">
        <v>234101</v>
      </c>
      <c r="N301" s="384" t="s">
        <v>33</v>
      </c>
    </row>
    <row r="302" spans="2:14" s="56" customFormat="1" ht="15.75">
      <c r="B302" s="392" t="e">
        <f>IF(Tabla1[[#This Row],[Código_Actividad]]="","",CONCATENATE(Tabla1[[#This Row],[POA]],".",Tabla1[[#This Row],[SRS]],".",Tabla1[[#This Row],[AREA]],".",Tabla1[[#This Row],[TIPO]]))</f>
        <v>#REF!</v>
      </c>
      <c r="C302" s="392" t="e">
        <f>IF(Tabla1[[#This Row],[Código_Actividad]]="","",'[5]Formulario PPGR1'!#REF!)</f>
        <v>#REF!</v>
      </c>
      <c r="D302" s="392" t="e">
        <f>IF(Tabla1[[#This Row],[Código_Actividad]]="","",'[5]Formulario PPGR1'!#REF!)</f>
        <v>#REF!</v>
      </c>
      <c r="E302" s="392" t="e">
        <f>IF(Tabla1[[#This Row],[Código_Actividad]]="","",'[5]Formulario PPGR1'!#REF!)</f>
        <v>#REF!</v>
      </c>
      <c r="F302" s="392" t="e">
        <f>IF(Tabla1[[#This Row],[Código_Actividad]]="","",'[5]Formulario PPGR1'!#REF!)</f>
        <v>#REF!</v>
      </c>
      <c r="G302" s="381" t="s">
        <v>1735</v>
      </c>
      <c r="H302" s="381" t="s">
        <v>1736</v>
      </c>
      <c r="I302" s="381" t="s">
        <v>1150</v>
      </c>
      <c r="J302" s="381">
        <v>18000</v>
      </c>
      <c r="K302" s="382">
        <v>1.03</v>
      </c>
      <c r="L302" s="382" t="e">
        <f>[6]!Tabla1[[#This Row],[Cantidad de Insumos]]*[6]!Tabla1[[#This Row],[Precio Unitario]]</f>
        <v>#REF!</v>
      </c>
      <c r="M302" s="383">
        <v>239301</v>
      </c>
      <c r="N302" s="384" t="s">
        <v>33</v>
      </c>
    </row>
    <row r="303" spans="2:14" s="56" customFormat="1" ht="15.75">
      <c r="B303" s="392" t="e">
        <f>IF(Tabla1[[#This Row],[Código_Actividad]]="","",CONCATENATE(Tabla1[[#This Row],[POA]],".",Tabla1[[#This Row],[SRS]],".",Tabla1[[#This Row],[AREA]],".",Tabla1[[#This Row],[TIPO]]))</f>
        <v>#REF!</v>
      </c>
      <c r="C303" s="392" t="e">
        <f>IF(Tabla1[[#This Row],[Código_Actividad]]="","",'[5]Formulario PPGR1'!#REF!)</f>
        <v>#REF!</v>
      </c>
      <c r="D303" s="392" t="e">
        <f>IF(Tabla1[[#This Row],[Código_Actividad]]="","",'[5]Formulario PPGR1'!#REF!)</f>
        <v>#REF!</v>
      </c>
      <c r="E303" s="392" t="e">
        <f>IF(Tabla1[[#This Row],[Código_Actividad]]="","",'[5]Formulario PPGR1'!#REF!)</f>
        <v>#REF!</v>
      </c>
      <c r="F303" s="392" t="e">
        <f>IF(Tabla1[[#This Row],[Código_Actividad]]="","",'[5]Formulario PPGR1'!#REF!)</f>
        <v>#REF!</v>
      </c>
      <c r="G303" s="381" t="s">
        <v>1737</v>
      </c>
      <c r="H303" s="381" t="s">
        <v>1738</v>
      </c>
      <c r="I303" s="381" t="s">
        <v>1150</v>
      </c>
      <c r="J303" s="381">
        <v>600</v>
      </c>
      <c r="K303" s="382">
        <v>27.28</v>
      </c>
      <c r="L303" s="382" t="e">
        <f>[6]!Tabla1[[#This Row],[Cantidad de Insumos]]*[6]!Tabla1[[#This Row],[Precio Unitario]]</f>
        <v>#REF!</v>
      </c>
      <c r="M303" s="383">
        <v>234101</v>
      </c>
      <c r="N303" s="384" t="s">
        <v>33</v>
      </c>
    </row>
    <row r="304" spans="2:14" s="56" customFormat="1" ht="15.75">
      <c r="B304" s="392" t="e">
        <f>IF(Tabla1[[#This Row],[Código_Actividad]]="","",CONCATENATE(Tabla1[[#This Row],[POA]],".",Tabla1[[#This Row],[SRS]],".",Tabla1[[#This Row],[AREA]],".",Tabla1[[#This Row],[TIPO]]))</f>
        <v>#REF!</v>
      </c>
      <c r="C304" s="392" t="e">
        <f>IF(Tabla1[[#This Row],[Código_Actividad]]="","",'[5]Formulario PPGR1'!#REF!)</f>
        <v>#REF!</v>
      </c>
      <c r="D304" s="392" t="e">
        <f>IF(Tabla1[[#This Row],[Código_Actividad]]="","",'[5]Formulario PPGR1'!#REF!)</f>
        <v>#REF!</v>
      </c>
      <c r="E304" s="392" t="e">
        <f>IF(Tabla1[[#This Row],[Código_Actividad]]="","",'[5]Formulario PPGR1'!#REF!)</f>
        <v>#REF!</v>
      </c>
      <c r="F304" s="392" t="e">
        <f>IF(Tabla1[[#This Row],[Código_Actividad]]="","",'[5]Formulario PPGR1'!#REF!)</f>
        <v>#REF!</v>
      </c>
      <c r="G304" s="381" t="s">
        <v>1739</v>
      </c>
      <c r="H304" s="381" t="s">
        <v>1740</v>
      </c>
      <c r="I304" s="381" t="s">
        <v>1150</v>
      </c>
      <c r="J304" s="381">
        <v>1200</v>
      </c>
      <c r="K304" s="382">
        <v>15.29</v>
      </c>
      <c r="L304" s="382" t="e">
        <f>[6]!Tabla1[[#This Row],[Cantidad de Insumos]]*[6]!Tabla1[[#This Row],[Precio Unitario]]</f>
        <v>#REF!</v>
      </c>
      <c r="M304" s="383">
        <v>234101</v>
      </c>
      <c r="N304" s="384" t="s">
        <v>33</v>
      </c>
    </row>
    <row r="305" spans="2:14" s="56" customFormat="1" ht="15.75">
      <c r="B305" s="392" t="e">
        <f>IF(Tabla1[[#This Row],[Código_Actividad]]="","",CONCATENATE(Tabla1[[#This Row],[POA]],".",Tabla1[[#This Row],[SRS]],".",Tabla1[[#This Row],[AREA]],".",Tabla1[[#This Row],[TIPO]]))</f>
        <v>#REF!</v>
      </c>
      <c r="C305" s="392" t="e">
        <f>IF(Tabla1[[#This Row],[Código_Actividad]]="","",'[5]Formulario PPGR1'!#REF!)</f>
        <v>#REF!</v>
      </c>
      <c r="D305" s="392" t="e">
        <f>IF(Tabla1[[#This Row],[Código_Actividad]]="","",'[5]Formulario PPGR1'!#REF!)</f>
        <v>#REF!</v>
      </c>
      <c r="E305" s="392" t="e">
        <f>IF(Tabla1[[#This Row],[Código_Actividad]]="","",'[5]Formulario PPGR1'!#REF!)</f>
        <v>#REF!</v>
      </c>
      <c r="F305" s="392" t="e">
        <f>IF(Tabla1[[#This Row],[Código_Actividad]]="","",'[5]Formulario PPGR1'!#REF!)</f>
        <v>#REF!</v>
      </c>
      <c r="G305" s="381" t="s">
        <v>1741</v>
      </c>
      <c r="H305" s="381" t="s">
        <v>1742</v>
      </c>
      <c r="I305" s="381" t="s">
        <v>1150</v>
      </c>
      <c r="J305" s="381">
        <v>240</v>
      </c>
      <c r="K305" s="382">
        <v>15.19</v>
      </c>
      <c r="L305" s="382" t="e">
        <f>[6]!Tabla1[[#This Row],[Cantidad de Insumos]]*[6]!Tabla1[[#This Row],[Precio Unitario]]</f>
        <v>#REF!</v>
      </c>
      <c r="M305" s="383">
        <v>234101</v>
      </c>
      <c r="N305" s="384" t="s">
        <v>33</v>
      </c>
    </row>
    <row r="306" spans="2:14" s="56" customFormat="1" ht="15.75">
      <c r="B306" s="392" t="e">
        <f>IF(Tabla1[[#This Row],[Código_Actividad]]="","",CONCATENATE(Tabla1[[#This Row],[POA]],".",Tabla1[[#This Row],[SRS]],".",Tabla1[[#This Row],[AREA]],".",Tabla1[[#This Row],[TIPO]]))</f>
        <v>#REF!</v>
      </c>
      <c r="C306" s="392" t="e">
        <f>IF(Tabla1[[#This Row],[Código_Actividad]]="","",'[5]Formulario PPGR1'!#REF!)</f>
        <v>#REF!</v>
      </c>
      <c r="D306" s="392" t="e">
        <f>IF(Tabla1[[#This Row],[Código_Actividad]]="","",'[5]Formulario PPGR1'!#REF!)</f>
        <v>#REF!</v>
      </c>
      <c r="E306" s="392" t="e">
        <f>IF(Tabla1[[#This Row],[Código_Actividad]]="","",'[5]Formulario PPGR1'!#REF!)</f>
        <v>#REF!</v>
      </c>
      <c r="F306" s="392" t="e">
        <f>IF(Tabla1[[#This Row],[Código_Actividad]]="","",'[5]Formulario PPGR1'!#REF!)</f>
        <v>#REF!</v>
      </c>
      <c r="G306" s="381" t="s">
        <v>1743</v>
      </c>
      <c r="H306" s="381" t="s">
        <v>1744</v>
      </c>
      <c r="I306" s="381" t="s">
        <v>1150</v>
      </c>
      <c r="J306" s="381">
        <v>40</v>
      </c>
      <c r="K306" s="382">
        <v>1500</v>
      </c>
      <c r="L306" s="382" t="e">
        <f>[6]!Tabla1[[#This Row],[Cantidad de Insumos]]*[6]!Tabla1[[#This Row],[Precio Unitario]]</f>
        <v>#REF!</v>
      </c>
      <c r="M306" s="383">
        <v>234101</v>
      </c>
      <c r="N306" s="384" t="s">
        <v>33</v>
      </c>
    </row>
    <row r="307" spans="2:14" s="56" customFormat="1" ht="15.75">
      <c r="B307" s="392" t="e">
        <f>IF(Tabla1[[#This Row],[Código_Actividad]]="","",CONCATENATE(Tabla1[[#This Row],[POA]],".",Tabla1[[#This Row],[SRS]],".",Tabla1[[#This Row],[AREA]],".",Tabla1[[#This Row],[TIPO]]))</f>
        <v>#REF!</v>
      </c>
      <c r="C307" s="392" t="e">
        <f>IF(Tabla1[[#This Row],[Código_Actividad]]="","",'[5]Formulario PPGR1'!#REF!)</f>
        <v>#REF!</v>
      </c>
      <c r="D307" s="392" t="e">
        <f>IF(Tabla1[[#This Row],[Código_Actividad]]="","",'[5]Formulario PPGR1'!#REF!)</f>
        <v>#REF!</v>
      </c>
      <c r="E307" s="392" t="e">
        <f>IF(Tabla1[[#This Row],[Código_Actividad]]="","",'[5]Formulario PPGR1'!#REF!)</f>
        <v>#REF!</v>
      </c>
      <c r="F307" s="392" t="e">
        <f>IF(Tabla1[[#This Row],[Código_Actividad]]="","",'[5]Formulario PPGR1'!#REF!)</f>
        <v>#REF!</v>
      </c>
      <c r="G307" s="381" t="s">
        <v>1745</v>
      </c>
      <c r="H307" s="381" t="s">
        <v>1746</v>
      </c>
      <c r="I307" s="381" t="s">
        <v>1150</v>
      </c>
      <c r="J307" s="381">
        <v>40</v>
      </c>
      <c r="K307" s="382">
        <v>800</v>
      </c>
      <c r="L307" s="382" t="e">
        <f>[6]!Tabla1[[#This Row],[Cantidad de Insumos]]*[6]!Tabla1[[#This Row],[Precio Unitario]]</f>
        <v>#REF!</v>
      </c>
      <c r="M307" s="383">
        <v>234101</v>
      </c>
      <c r="N307" s="384" t="s">
        <v>33</v>
      </c>
    </row>
    <row r="308" spans="2:14" s="56" customFormat="1" ht="15.75">
      <c r="B308" s="392" t="e">
        <f>IF(Tabla1[[#This Row],[Código_Actividad]]="","",CONCATENATE(Tabla1[[#This Row],[POA]],".",Tabla1[[#This Row],[SRS]],".",Tabla1[[#This Row],[AREA]],".",Tabla1[[#This Row],[TIPO]]))</f>
        <v>#REF!</v>
      </c>
      <c r="C308" s="392" t="e">
        <f>IF(Tabla1[[#This Row],[Código_Actividad]]="","",'[5]Formulario PPGR1'!#REF!)</f>
        <v>#REF!</v>
      </c>
      <c r="D308" s="392" t="e">
        <f>IF(Tabla1[[#This Row],[Código_Actividad]]="","",'[5]Formulario PPGR1'!#REF!)</f>
        <v>#REF!</v>
      </c>
      <c r="E308" s="392" t="e">
        <f>IF(Tabla1[[#This Row],[Código_Actividad]]="","",'[5]Formulario PPGR1'!#REF!)</f>
        <v>#REF!</v>
      </c>
      <c r="F308" s="392" t="e">
        <f>IF(Tabla1[[#This Row],[Código_Actividad]]="","",'[5]Formulario PPGR1'!#REF!)</f>
        <v>#REF!</v>
      </c>
      <c r="G308" s="381" t="s">
        <v>1747</v>
      </c>
      <c r="H308" s="381" t="s">
        <v>1748</v>
      </c>
      <c r="I308" s="381" t="s">
        <v>1150</v>
      </c>
      <c r="J308" s="381">
        <v>400</v>
      </c>
      <c r="K308" s="382">
        <v>50</v>
      </c>
      <c r="L308" s="382" t="e">
        <f>[6]!Tabla1[[#This Row],[Cantidad de Insumos]]*[6]!Tabla1[[#This Row],[Precio Unitario]]</f>
        <v>#REF!</v>
      </c>
      <c r="M308" s="383">
        <v>234101</v>
      </c>
      <c r="N308" s="384" t="s">
        <v>33</v>
      </c>
    </row>
    <row r="309" spans="2:14" s="56" customFormat="1" ht="15.75">
      <c r="B309" s="392" t="e">
        <f>IF(Tabla1[[#This Row],[Código_Actividad]]="","",CONCATENATE(Tabla1[[#This Row],[POA]],".",Tabla1[[#This Row],[SRS]],".",Tabla1[[#This Row],[AREA]],".",Tabla1[[#This Row],[TIPO]]))</f>
        <v>#REF!</v>
      </c>
      <c r="C309" s="392" t="e">
        <f>IF(Tabla1[[#This Row],[Código_Actividad]]="","",'[5]Formulario PPGR1'!#REF!)</f>
        <v>#REF!</v>
      </c>
      <c r="D309" s="392" t="e">
        <f>IF(Tabla1[[#This Row],[Código_Actividad]]="","",'[5]Formulario PPGR1'!#REF!)</f>
        <v>#REF!</v>
      </c>
      <c r="E309" s="392" t="e">
        <f>IF(Tabla1[[#This Row],[Código_Actividad]]="","",'[5]Formulario PPGR1'!#REF!)</f>
        <v>#REF!</v>
      </c>
      <c r="F309" s="392" t="e">
        <f>IF(Tabla1[[#This Row],[Código_Actividad]]="","",'[5]Formulario PPGR1'!#REF!)</f>
        <v>#REF!</v>
      </c>
      <c r="G309" s="381" t="s">
        <v>1749</v>
      </c>
      <c r="H309" s="381" t="s">
        <v>1750</v>
      </c>
      <c r="I309" s="381" t="s">
        <v>1150</v>
      </c>
      <c r="J309" s="381">
        <v>400</v>
      </c>
      <c r="K309" s="382">
        <v>40</v>
      </c>
      <c r="L309" s="382" t="e">
        <f>[6]!Tabla1[[#This Row],[Cantidad de Insumos]]*[6]!Tabla1[[#This Row],[Precio Unitario]]</f>
        <v>#REF!</v>
      </c>
      <c r="M309" s="383">
        <v>234101</v>
      </c>
      <c r="N309" s="384" t="s">
        <v>33</v>
      </c>
    </row>
    <row r="310" spans="2:14" s="56" customFormat="1" ht="15.75">
      <c r="B310" s="392" t="e">
        <f>IF(Tabla1[[#This Row],[Código_Actividad]]="","",CONCATENATE(Tabla1[[#This Row],[POA]],".",Tabla1[[#This Row],[SRS]],".",Tabla1[[#This Row],[AREA]],".",Tabla1[[#This Row],[TIPO]]))</f>
        <v>#REF!</v>
      </c>
      <c r="C310" s="392" t="e">
        <f>IF(Tabla1[[#This Row],[Código_Actividad]]="","",'[5]Formulario PPGR1'!#REF!)</f>
        <v>#REF!</v>
      </c>
      <c r="D310" s="392" t="e">
        <f>IF(Tabla1[[#This Row],[Código_Actividad]]="","",'[5]Formulario PPGR1'!#REF!)</f>
        <v>#REF!</v>
      </c>
      <c r="E310" s="392" t="e">
        <f>IF(Tabla1[[#This Row],[Código_Actividad]]="","",'[5]Formulario PPGR1'!#REF!)</f>
        <v>#REF!</v>
      </c>
      <c r="F310" s="392" t="e">
        <f>IF(Tabla1[[#This Row],[Código_Actividad]]="","",'[5]Formulario PPGR1'!#REF!)</f>
        <v>#REF!</v>
      </c>
      <c r="G310" s="381" t="s">
        <v>1751</v>
      </c>
      <c r="H310" s="381" t="s">
        <v>1752</v>
      </c>
      <c r="I310" s="381" t="s">
        <v>1150</v>
      </c>
      <c r="J310" s="381">
        <v>400</v>
      </c>
      <c r="K310" s="382">
        <v>50</v>
      </c>
      <c r="L310" s="382" t="e">
        <f>[6]!Tabla1[[#This Row],[Cantidad de Insumos]]*[6]!Tabla1[[#This Row],[Precio Unitario]]</f>
        <v>#REF!</v>
      </c>
      <c r="M310" s="383">
        <v>234101</v>
      </c>
      <c r="N310" s="384" t="s">
        <v>33</v>
      </c>
    </row>
    <row r="311" spans="2:14" s="56" customFormat="1" ht="15.75">
      <c r="B311" s="392" t="e">
        <f>IF(Tabla1[[#This Row],[Código_Actividad]]="","",CONCATENATE(Tabla1[[#This Row],[POA]],".",Tabla1[[#This Row],[SRS]],".",Tabla1[[#This Row],[AREA]],".",Tabla1[[#This Row],[TIPO]]))</f>
        <v>#REF!</v>
      </c>
      <c r="C311" s="392" t="e">
        <f>IF(Tabla1[[#This Row],[Código_Actividad]]="","",'[5]Formulario PPGR1'!#REF!)</f>
        <v>#REF!</v>
      </c>
      <c r="D311" s="392" t="e">
        <f>IF(Tabla1[[#This Row],[Código_Actividad]]="","",'[5]Formulario PPGR1'!#REF!)</f>
        <v>#REF!</v>
      </c>
      <c r="E311" s="392" t="e">
        <f>IF(Tabla1[[#This Row],[Código_Actividad]]="","",'[5]Formulario PPGR1'!#REF!)</f>
        <v>#REF!</v>
      </c>
      <c r="F311" s="392" t="e">
        <f>IF(Tabla1[[#This Row],[Código_Actividad]]="","",'[5]Formulario PPGR1'!#REF!)</f>
        <v>#REF!</v>
      </c>
      <c r="G311" s="381" t="s">
        <v>1753</v>
      </c>
      <c r="H311" s="381" t="s">
        <v>1754</v>
      </c>
      <c r="I311" s="381" t="s">
        <v>1150</v>
      </c>
      <c r="J311" s="381">
        <v>120</v>
      </c>
      <c r="K311" s="382">
        <v>450</v>
      </c>
      <c r="L311" s="382" t="e">
        <f>[6]!Tabla1[[#This Row],[Cantidad de Insumos]]*[6]!Tabla1[[#This Row],[Precio Unitario]]</f>
        <v>#REF!</v>
      </c>
      <c r="M311" s="383">
        <v>234101</v>
      </c>
      <c r="N311" s="384" t="s">
        <v>33</v>
      </c>
    </row>
    <row r="312" spans="2:14" s="56" customFormat="1" ht="15.75">
      <c r="B312" s="392" t="e">
        <f>IF(Tabla1[[#This Row],[Código_Actividad]]="","",CONCATENATE(Tabla1[[#This Row],[POA]],".",Tabla1[[#This Row],[SRS]],".",Tabla1[[#This Row],[AREA]],".",Tabla1[[#This Row],[TIPO]]))</f>
        <v>#REF!</v>
      </c>
      <c r="C312" s="392" t="e">
        <f>IF(Tabla1[[#This Row],[Código_Actividad]]="","",'[5]Formulario PPGR1'!#REF!)</f>
        <v>#REF!</v>
      </c>
      <c r="D312" s="392" t="e">
        <f>IF(Tabla1[[#This Row],[Código_Actividad]]="","",'[5]Formulario PPGR1'!#REF!)</f>
        <v>#REF!</v>
      </c>
      <c r="E312" s="392" t="e">
        <f>IF(Tabla1[[#This Row],[Código_Actividad]]="","",'[5]Formulario PPGR1'!#REF!)</f>
        <v>#REF!</v>
      </c>
      <c r="F312" s="392" t="e">
        <f>IF(Tabla1[[#This Row],[Código_Actividad]]="","",'[5]Formulario PPGR1'!#REF!)</f>
        <v>#REF!</v>
      </c>
      <c r="G312" s="381" t="s">
        <v>1755</v>
      </c>
      <c r="H312" s="381" t="s">
        <v>1756</v>
      </c>
      <c r="I312" s="381" t="s">
        <v>1150</v>
      </c>
      <c r="J312" s="381">
        <v>400</v>
      </c>
      <c r="K312" s="382">
        <v>40</v>
      </c>
      <c r="L312" s="382" t="e">
        <f>[6]!Tabla1[[#This Row],[Cantidad de Insumos]]*[6]!Tabla1[[#This Row],[Precio Unitario]]</f>
        <v>#REF!</v>
      </c>
      <c r="M312" s="383">
        <v>234101</v>
      </c>
      <c r="N312" s="384" t="s">
        <v>33</v>
      </c>
    </row>
    <row r="313" spans="2:14" s="56" customFormat="1" ht="15.75">
      <c r="B313" s="392" t="e">
        <f>IF(Tabla1[[#This Row],[Código_Actividad]]="","",CONCATENATE(Tabla1[[#This Row],[POA]],".",Tabla1[[#This Row],[SRS]],".",Tabla1[[#This Row],[AREA]],".",Tabla1[[#This Row],[TIPO]]))</f>
        <v>#REF!</v>
      </c>
      <c r="C313" s="392" t="e">
        <f>IF(Tabla1[[#This Row],[Código_Actividad]]="","",'[5]Formulario PPGR1'!#REF!)</f>
        <v>#REF!</v>
      </c>
      <c r="D313" s="392" t="e">
        <f>IF(Tabla1[[#This Row],[Código_Actividad]]="","",'[5]Formulario PPGR1'!#REF!)</f>
        <v>#REF!</v>
      </c>
      <c r="E313" s="392" t="e">
        <f>IF(Tabla1[[#This Row],[Código_Actividad]]="","",'[5]Formulario PPGR1'!#REF!)</f>
        <v>#REF!</v>
      </c>
      <c r="F313" s="392" t="e">
        <f>IF(Tabla1[[#This Row],[Código_Actividad]]="","",'[5]Formulario PPGR1'!#REF!)</f>
        <v>#REF!</v>
      </c>
      <c r="G313" s="381" t="s">
        <v>1757</v>
      </c>
      <c r="H313" s="381" t="s">
        <v>1758</v>
      </c>
      <c r="I313" s="381" t="s">
        <v>1150</v>
      </c>
      <c r="J313" s="381">
        <v>200</v>
      </c>
      <c r="K313" s="382">
        <v>30</v>
      </c>
      <c r="L313" s="382" t="e">
        <f>[6]!Tabla1[[#This Row],[Cantidad de Insumos]]*[6]!Tabla1[[#This Row],[Precio Unitario]]</f>
        <v>#REF!</v>
      </c>
      <c r="M313" s="383">
        <v>234101</v>
      </c>
      <c r="N313" s="384" t="s">
        <v>33</v>
      </c>
    </row>
    <row r="314" spans="2:14" s="56" customFormat="1" ht="15.75">
      <c r="B314" s="392" t="e">
        <f>IF(Tabla1[[#This Row],[Código_Actividad]]="","",CONCATENATE(Tabla1[[#This Row],[POA]],".",Tabla1[[#This Row],[SRS]],".",Tabla1[[#This Row],[AREA]],".",Tabla1[[#This Row],[TIPO]]))</f>
        <v>#REF!</v>
      </c>
      <c r="C314" s="392" t="e">
        <f>IF(Tabla1[[#This Row],[Código_Actividad]]="","",'[5]Formulario PPGR1'!#REF!)</f>
        <v>#REF!</v>
      </c>
      <c r="D314" s="392" t="e">
        <f>IF(Tabla1[[#This Row],[Código_Actividad]]="","",'[5]Formulario PPGR1'!#REF!)</f>
        <v>#REF!</v>
      </c>
      <c r="E314" s="392" t="e">
        <f>IF(Tabla1[[#This Row],[Código_Actividad]]="","",'[5]Formulario PPGR1'!#REF!)</f>
        <v>#REF!</v>
      </c>
      <c r="F314" s="392" t="e">
        <f>IF(Tabla1[[#This Row],[Código_Actividad]]="","",'[5]Formulario PPGR1'!#REF!)</f>
        <v>#REF!</v>
      </c>
      <c r="G314" s="381" t="s">
        <v>1759</v>
      </c>
      <c r="H314" s="381" t="s">
        <v>1760</v>
      </c>
      <c r="I314" s="381" t="s">
        <v>1761</v>
      </c>
      <c r="J314" s="381">
        <v>24</v>
      </c>
      <c r="K314" s="382">
        <v>9223</v>
      </c>
      <c r="L314" s="382" t="e">
        <f>[6]!Tabla1[[#This Row],[Cantidad de Insumos]]*[6]!Tabla1[[#This Row],[Precio Unitario]]</f>
        <v>#REF!</v>
      </c>
      <c r="M314" s="383">
        <v>239301</v>
      </c>
      <c r="N314" s="384" t="s">
        <v>33</v>
      </c>
    </row>
    <row r="315" spans="2:14" s="56" customFormat="1" ht="15.75">
      <c r="B315" s="392" t="e">
        <f>IF(Tabla1[[#This Row],[Código_Actividad]]="","",CONCATENATE(Tabla1[[#This Row],[POA]],".",Tabla1[[#This Row],[SRS]],".",Tabla1[[#This Row],[AREA]],".",Tabla1[[#This Row],[TIPO]]))</f>
        <v>#REF!</v>
      </c>
      <c r="C315" s="392" t="e">
        <f>IF(Tabla1[[#This Row],[Código_Actividad]]="","",'[5]Formulario PPGR1'!#REF!)</f>
        <v>#REF!</v>
      </c>
      <c r="D315" s="392" t="e">
        <f>IF(Tabla1[[#This Row],[Código_Actividad]]="","",'[5]Formulario PPGR1'!#REF!)</f>
        <v>#REF!</v>
      </c>
      <c r="E315" s="392" t="e">
        <f>IF(Tabla1[[#This Row],[Código_Actividad]]="","",'[5]Formulario PPGR1'!#REF!)</f>
        <v>#REF!</v>
      </c>
      <c r="F315" s="392" t="e">
        <f>IF(Tabla1[[#This Row],[Código_Actividad]]="","",'[5]Formulario PPGR1'!#REF!)</f>
        <v>#REF!</v>
      </c>
      <c r="G315" s="381" t="s">
        <v>1762</v>
      </c>
      <c r="H315" s="381" t="s">
        <v>1763</v>
      </c>
      <c r="I315" s="381" t="s">
        <v>1764</v>
      </c>
      <c r="J315" s="381">
        <v>32</v>
      </c>
      <c r="K315" s="382">
        <v>18976</v>
      </c>
      <c r="L315" s="382" t="e">
        <f>[6]!Tabla1[[#This Row],[Cantidad de Insumos]]*[6]!Tabla1[[#This Row],[Precio Unitario]]</f>
        <v>#REF!</v>
      </c>
      <c r="M315" s="383">
        <v>237299</v>
      </c>
      <c r="N315" s="384" t="s">
        <v>33</v>
      </c>
    </row>
    <row r="316" spans="2:14" s="56" customFormat="1" ht="15.75">
      <c r="B316" s="392" t="e">
        <f>IF(Tabla1[[#This Row],[Código_Actividad]]="","",CONCATENATE(Tabla1[[#This Row],[POA]],".",Tabla1[[#This Row],[SRS]],".",Tabla1[[#This Row],[AREA]],".",Tabla1[[#This Row],[TIPO]]))</f>
        <v>#REF!</v>
      </c>
      <c r="C316" s="392" t="e">
        <f>IF(Tabla1[[#This Row],[Código_Actividad]]="","",'[5]Formulario PPGR1'!#REF!)</f>
        <v>#REF!</v>
      </c>
      <c r="D316" s="392" t="e">
        <f>IF(Tabla1[[#This Row],[Código_Actividad]]="","",'[5]Formulario PPGR1'!#REF!)</f>
        <v>#REF!</v>
      </c>
      <c r="E316" s="392" t="e">
        <f>IF(Tabla1[[#This Row],[Código_Actividad]]="","",'[5]Formulario PPGR1'!#REF!)</f>
        <v>#REF!</v>
      </c>
      <c r="F316" s="392" t="e">
        <f>IF(Tabla1[[#This Row],[Código_Actividad]]="","",'[5]Formulario PPGR1'!#REF!)</f>
        <v>#REF!</v>
      </c>
      <c r="G316" s="381" t="s">
        <v>1765</v>
      </c>
      <c r="H316" s="381" t="s">
        <v>1766</v>
      </c>
      <c r="I316" s="381" t="s">
        <v>324</v>
      </c>
      <c r="J316" s="381">
        <v>48</v>
      </c>
      <c r="K316" s="382">
        <v>17028</v>
      </c>
      <c r="L316" s="382" t="e">
        <f>[6]!Tabla1[[#This Row],[Cantidad de Insumos]]*[6]!Tabla1[[#This Row],[Precio Unitario]]</f>
        <v>#REF!</v>
      </c>
      <c r="M316" s="383">
        <v>237299</v>
      </c>
      <c r="N316" s="384" t="s">
        <v>33</v>
      </c>
    </row>
    <row r="317" spans="2:14" s="56" customFormat="1" ht="15.75">
      <c r="B317" s="392" t="e">
        <f>IF(Tabla1[[#This Row],[Código_Actividad]]="","",CONCATENATE(Tabla1[[#This Row],[POA]],".",Tabla1[[#This Row],[SRS]],".",Tabla1[[#This Row],[AREA]],".",Tabla1[[#This Row],[TIPO]]))</f>
        <v>#REF!</v>
      </c>
      <c r="C317" s="392" t="e">
        <f>IF(Tabla1[[#This Row],[Código_Actividad]]="","",'[5]Formulario PPGR1'!#REF!)</f>
        <v>#REF!</v>
      </c>
      <c r="D317" s="392" t="e">
        <f>IF(Tabla1[[#This Row],[Código_Actividad]]="","",'[5]Formulario PPGR1'!#REF!)</f>
        <v>#REF!</v>
      </c>
      <c r="E317" s="392" t="e">
        <f>IF(Tabla1[[#This Row],[Código_Actividad]]="","",'[5]Formulario PPGR1'!#REF!)</f>
        <v>#REF!</v>
      </c>
      <c r="F317" s="392" t="e">
        <f>IF(Tabla1[[#This Row],[Código_Actividad]]="","",'[5]Formulario PPGR1'!#REF!)</f>
        <v>#REF!</v>
      </c>
      <c r="G317" s="381" t="s">
        <v>1767</v>
      </c>
      <c r="H317" s="381" t="s">
        <v>1768</v>
      </c>
      <c r="I317" s="381" t="s">
        <v>1769</v>
      </c>
      <c r="J317" s="381">
        <v>24</v>
      </c>
      <c r="K317" s="382">
        <v>26708.5</v>
      </c>
      <c r="L317" s="382" t="e">
        <f>[6]!Tabla1[[#This Row],[Cantidad de Insumos]]*[6]!Tabla1[[#This Row],[Precio Unitario]]</f>
        <v>#REF!</v>
      </c>
      <c r="M317" s="383">
        <v>237299</v>
      </c>
      <c r="N317" s="384" t="s">
        <v>33</v>
      </c>
    </row>
    <row r="318" spans="2:14" s="56" customFormat="1" ht="15.75">
      <c r="B318" s="392" t="e">
        <f>IF(Tabla1[[#This Row],[Código_Actividad]]="","",CONCATENATE(Tabla1[[#This Row],[POA]],".",Tabla1[[#This Row],[SRS]],".",Tabla1[[#This Row],[AREA]],".",Tabla1[[#This Row],[TIPO]]))</f>
        <v>#REF!</v>
      </c>
      <c r="C318" s="392" t="e">
        <f>IF(Tabla1[[#This Row],[Código_Actividad]]="","",'[5]Formulario PPGR1'!#REF!)</f>
        <v>#REF!</v>
      </c>
      <c r="D318" s="392" t="e">
        <f>IF(Tabla1[[#This Row],[Código_Actividad]]="","",'[5]Formulario PPGR1'!#REF!)</f>
        <v>#REF!</v>
      </c>
      <c r="E318" s="392" t="e">
        <f>IF(Tabla1[[#This Row],[Código_Actividad]]="","",'[5]Formulario PPGR1'!#REF!)</f>
        <v>#REF!</v>
      </c>
      <c r="F318" s="392" t="e">
        <f>IF(Tabla1[[#This Row],[Código_Actividad]]="","",'[5]Formulario PPGR1'!#REF!)</f>
        <v>#REF!</v>
      </c>
      <c r="G318" s="381" t="s">
        <v>1770</v>
      </c>
      <c r="H318" s="381" t="s">
        <v>1771</v>
      </c>
      <c r="I318" s="381" t="s">
        <v>1769</v>
      </c>
      <c r="J318" s="381">
        <v>24</v>
      </c>
      <c r="K318" s="382">
        <v>23369.94</v>
      </c>
      <c r="L318" s="382" t="e">
        <f>[6]!Tabla1[[#This Row],[Cantidad de Insumos]]*[6]!Tabla1[[#This Row],[Precio Unitario]]</f>
        <v>#REF!</v>
      </c>
      <c r="M318" s="383">
        <v>237299</v>
      </c>
      <c r="N318" s="384" t="s">
        <v>33</v>
      </c>
    </row>
    <row r="319" spans="2:14" s="56" customFormat="1" ht="15.75">
      <c r="B319" s="392" t="e">
        <f>IF(Tabla1[[#This Row],[Código_Actividad]]="","",CONCATENATE(Tabla1[[#This Row],[POA]],".",Tabla1[[#This Row],[SRS]],".",Tabla1[[#This Row],[AREA]],".",Tabla1[[#This Row],[TIPO]]))</f>
        <v>#REF!</v>
      </c>
      <c r="C319" s="392" t="e">
        <f>IF(Tabla1[[#This Row],[Código_Actividad]]="","",'[5]Formulario PPGR1'!#REF!)</f>
        <v>#REF!</v>
      </c>
      <c r="D319" s="392" t="e">
        <f>IF(Tabla1[[#This Row],[Código_Actividad]]="","",'[5]Formulario PPGR1'!#REF!)</f>
        <v>#REF!</v>
      </c>
      <c r="E319" s="392" t="e">
        <f>IF(Tabla1[[#This Row],[Código_Actividad]]="","",'[5]Formulario PPGR1'!#REF!)</f>
        <v>#REF!</v>
      </c>
      <c r="F319" s="392" t="e">
        <f>IF(Tabla1[[#This Row],[Código_Actividad]]="","",'[5]Formulario PPGR1'!#REF!)</f>
        <v>#REF!</v>
      </c>
      <c r="G319" s="381" t="s">
        <v>1772</v>
      </c>
      <c r="H319" s="381" t="s">
        <v>1773</v>
      </c>
      <c r="I319" s="381" t="s">
        <v>1769</v>
      </c>
      <c r="J319" s="381">
        <v>24</v>
      </c>
      <c r="K319" s="382">
        <v>28043.5</v>
      </c>
      <c r="L319" s="382" t="e">
        <f>[6]!Tabla1[[#This Row],[Cantidad de Insumos]]*[6]!Tabla1[[#This Row],[Precio Unitario]]</f>
        <v>#REF!</v>
      </c>
      <c r="M319" s="383">
        <v>237299</v>
      </c>
      <c r="N319" s="384" t="s">
        <v>33</v>
      </c>
    </row>
    <row r="320" spans="2:14" s="56" customFormat="1" ht="15.75">
      <c r="B320" s="392" t="e">
        <f>IF(Tabla1[[#This Row],[Código_Actividad]]="","",CONCATENATE(Tabla1[[#This Row],[POA]],".",Tabla1[[#This Row],[SRS]],".",Tabla1[[#This Row],[AREA]],".",Tabla1[[#This Row],[TIPO]]))</f>
        <v>#REF!</v>
      </c>
      <c r="C320" s="392" t="e">
        <f>IF(Tabla1[[#This Row],[Código_Actividad]]="","",'[5]Formulario PPGR1'!#REF!)</f>
        <v>#REF!</v>
      </c>
      <c r="D320" s="392" t="e">
        <f>IF(Tabla1[[#This Row],[Código_Actividad]]="","",'[5]Formulario PPGR1'!#REF!)</f>
        <v>#REF!</v>
      </c>
      <c r="E320" s="392" t="e">
        <f>IF(Tabla1[[#This Row],[Código_Actividad]]="","",'[5]Formulario PPGR1'!#REF!)</f>
        <v>#REF!</v>
      </c>
      <c r="F320" s="392" t="e">
        <f>IF(Tabla1[[#This Row],[Código_Actividad]]="","",'[5]Formulario PPGR1'!#REF!)</f>
        <v>#REF!</v>
      </c>
      <c r="G320" s="381" t="s">
        <v>1774</v>
      </c>
      <c r="H320" s="381" t="s">
        <v>1775</v>
      </c>
      <c r="I320" s="381" t="s">
        <v>1769</v>
      </c>
      <c r="J320" s="381">
        <v>24</v>
      </c>
      <c r="K320" s="382">
        <v>26708.5</v>
      </c>
      <c r="L320" s="382" t="e">
        <f>[6]!Tabla1[[#This Row],[Cantidad de Insumos]]*[6]!Tabla1[[#This Row],[Precio Unitario]]</f>
        <v>#REF!</v>
      </c>
      <c r="M320" s="383">
        <v>237299</v>
      </c>
      <c r="N320" s="384" t="s">
        <v>33</v>
      </c>
    </row>
    <row r="321" spans="2:14" s="56" customFormat="1" ht="15.75">
      <c r="B321" s="392" t="e">
        <f>IF(Tabla1[[#This Row],[Código_Actividad]]="","",CONCATENATE(Tabla1[[#This Row],[POA]],".",Tabla1[[#This Row],[SRS]],".",Tabla1[[#This Row],[AREA]],".",Tabla1[[#This Row],[TIPO]]))</f>
        <v>#REF!</v>
      </c>
      <c r="C321" s="392" t="e">
        <f>IF(Tabla1[[#This Row],[Código_Actividad]]="","",'[5]Formulario PPGR1'!#REF!)</f>
        <v>#REF!</v>
      </c>
      <c r="D321" s="392" t="e">
        <f>IF(Tabla1[[#This Row],[Código_Actividad]]="","",'[5]Formulario PPGR1'!#REF!)</f>
        <v>#REF!</v>
      </c>
      <c r="E321" s="392" t="e">
        <f>IF(Tabla1[[#This Row],[Código_Actividad]]="","",'[5]Formulario PPGR1'!#REF!)</f>
        <v>#REF!</v>
      </c>
      <c r="F321" s="392" t="e">
        <f>IF(Tabla1[[#This Row],[Código_Actividad]]="","",'[5]Formulario PPGR1'!#REF!)</f>
        <v>#REF!</v>
      </c>
      <c r="G321" s="381" t="s">
        <v>1776</v>
      </c>
      <c r="H321" s="381" t="s">
        <v>1777</v>
      </c>
      <c r="I321" s="381" t="s">
        <v>1769</v>
      </c>
      <c r="J321" s="381">
        <v>4</v>
      </c>
      <c r="K321" s="382">
        <v>13962</v>
      </c>
      <c r="L321" s="382" t="e">
        <f>[6]!Tabla1[[#This Row],[Cantidad de Insumos]]*[6]!Tabla1[[#This Row],[Precio Unitario]]</f>
        <v>#REF!</v>
      </c>
      <c r="M321" s="383">
        <v>237299</v>
      </c>
      <c r="N321" s="384" t="s">
        <v>33</v>
      </c>
    </row>
    <row r="322" spans="2:14" s="56" customFormat="1" ht="15.75">
      <c r="B322" s="392" t="e">
        <f>IF(Tabla1[[#This Row],[Código_Actividad]]="","",CONCATENATE(Tabla1[[#This Row],[POA]],".",Tabla1[[#This Row],[SRS]],".",Tabla1[[#This Row],[AREA]],".",Tabla1[[#This Row],[TIPO]]))</f>
        <v>#REF!</v>
      </c>
      <c r="C322" s="392" t="e">
        <f>IF(Tabla1[[#This Row],[Código_Actividad]]="","",'[5]Formulario PPGR1'!#REF!)</f>
        <v>#REF!</v>
      </c>
      <c r="D322" s="392" t="e">
        <f>IF(Tabla1[[#This Row],[Código_Actividad]]="","",'[5]Formulario PPGR1'!#REF!)</f>
        <v>#REF!</v>
      </c>
      <c r="E322" s="392" t="e">
        <f>IF(Tabla1[[#This Row],[Código_Actividad]]="","",'[5]Formulario PPGR1'!#REF!)</f>
        <v>#REF!</v>
      </c>
      <c r="F322" s="392" t="e">
        <f>IF(Tabla1[[#This Row],[Código_Actividad]]="","",'[5]Formulario PPGR1'!#REF!)</f>
        <v>#REF!</v>
      </c>
      <c r="G322" s="381" t="s">
        <v>1778</v>
      </c>
      <c r="H322" s="381" t="s">
        <v>1779</v>
      </c>
      <c r="I322" s="381" t="s">
        <v>1769</v>
      </c>
      <c r="J322" s="381">
        <v>4</v>
      </c>
      <c r="K322" s="382">
        <v>26708.5</v>
      </c>
      <c r="L322" s="382" t="e">
        <f>[6]!Tabla1[[#This Row],[Cantidad de Insumos]]*[6]!Tabla1[[#This Row],[Precio Unitario]]</f>
        <v>#REF!</v>
      </c>
      <c r="M322" s="383">
        <v>237299</v>
      </c>
      <c r="N322" s="384" t="s">
        <v>33</v>
      </c>
    </row>
    <row r="323" spans="2:14" s="56" customFormat="1" ht="15.75">
      <c r="B323" s="392" t="e">
        <f>IF(Tabla1[[#This Row],[Código_Actividad]]="","",CONCATENATE(Tabla1[[#This Row],[POA]],".",Tabla1[[#This Row],[SRS]],".",Tabla1[[#This Row],[AREA]],".",Tabla1[[#This Row],[TIPO]]))</f>
        <v>#REF!</v>
      </c>
      <c r="C323" s="392" t="e">
        <f>IF(Tabla1[[#This Row],[Código_Actividad]]="","",'[5]Formulario PPGR1'!#REF!)</f>
        <v>#REF!</v>
      </c>
      <c r="D323" s="392" t="e">
        <f>IF(Tabla1[[#This Row],[Código_Actividad]]="","",'[5]Formulario PPGR1'!#REF!)</f>
        <v>#REF!</v>
      </c>
      <c r="E323" s="392" t="e">
        <f>IF(Tabla1[[#This Row],[Código_Actividad]]="","",'[5]Formulario PPGR1'!#REF!)</f>
        <v>#REF!</v>
      </c>
      <c r="F323" s="392" t="e">
        <f>IF(Tabla1[[#This Row],[Código_Actividad]]="","",'[5]Formulario PPGR1'!#REF!)</f>
        <v>#REF!</v>
      </c>
      <c r="G323" s="381" t="s">
        <v>1780</v>
      </c>
      <c r="H323" s="381" t="s">
        <v>1781</v>
      </c>
      <c r="I323" s="381" t="s">
        <v>1769</v>
      </c>
      <c r="J323" s="381">
        <v>1</v>
      </c>
      <c r="K323" s="382">
        <v>17032.599999999999</v>
      </c>
      <c r="L323" s="382" t="e">
        <f>[6]!Tabla1[[#This Row],[Cantidad de Insumos]]*[6]!Tabla1[[#This Row],[Precio Unitario]]</f>
        <v>#REF!</v>
      </c>
      <c r="M323" s="383">
        <v>237299</v>
      </c>
      <c r="N323" s="384" t="s">
        <v>33</v>
      </c>
    </row>
    <row r="324" spans="2:14" s="56" customFormat="1" ht="15.75">
      <c r="B324" s="392" t="e">
        <f>IF(Tabla1[[#This Row],[Código_Actividad]]="","",CONCATENATE(Tabla1[[#This Row],[POA]],".",Tabla1[[#This Row],[SRS]],".",Tabla1[[#This Row],[AREA]],".",Tabla1[[#This Row],[TIPO]]))</f>
        <v>#REF!</v>
      </c>
      <c r="C324" s="392" t="e">
        <f>IF(Tabla1[[#This Row],[Código_Actividad]]="","",'[5]Formulario PPGR1'!#REF!)</f>
        <v>#REF!</v>
      </c>
      <c r="D324" s="392" t="e">
        <f>IF(Tabla1[[#This Row],[Código_Actividad]]="","",'[5]Formulario PPGR1'!#REF!)</f>
        <v>#REF!</v>
      </c>
      <c r="E324" s="392" t="e">
        <f>IF(Tabla1[[#This Row],[Código_Actividad]]="","",'[5]Formulario PPGR1'!#REF!)</f>
        <v>#REF!</v>
      </c>
      <c r="F324" s="392" t="e">
        <f>IF(Tabla1[[#This Row],[Código_Actividad]]="","",'[5]Formulario PPGR1'!#REF!)</f>
        <v>#REF!</v>
      </c>
      <c r="G324" s="381" t="s">
        <v>1782</v>
      </c>
      <c r="H324" s="381" t="s">
        <v>1783</v>
      </c>
      <c r="I324" s="381" t="s">
        <v>1769</v>
      </c>
      <c r="J324" s="381">
        <v>4</v>
      </c>
      <c r="K324" s="382">
        <v>8212.1</v>
      </c>
      <c r="L324" s="382" t="e">
        <f>[6]!Tabla1[[#This Row],[Cantidad de Insumos]]*[6]!Tabla1[[#This Row],[Precio Unitario]]</f>
        <v>#REF!</v>
      </c>
      <c r="M324" s="383">
        <v>237299</v>
      </c>
      <c r="N324" s="384" t="s">
        <v>33</v>
      </c>
    </row>
    <row r="325" spans="2:14" s="56" customFormat="1" ht="15.75">
      <c r="B325" s="392" t="e">
        <f>IF(Tabla1[[#This Row],[Código_Actividad]]="","",CONCATENATE(Tabla1[[#This Row],[POA]],".",Tabla1[[#This Row],[SRS]],".",Tabla1[[#This Row],[AREA]],".",Tabla1[[#This Row],[TIPO]]))</f>
        <v>#REF!</v>
      </c>
      <c r="C325" s="392" t="e">
        <f>IF(Tabla1[[#This Row],[Código_Actividad]]="","",'[5]Formulario PPGR1'!#REF!)</f>
        <v>#REF!</v>
      </c>
      <c r="D325" s="392" t="e">
        <f>IF(Tabla1[[#This Row],[Código_Actividad]]="","",'[5]Formulario PPGR1'!#REF!)</f>
        <v>#REF!</v>
      </c>
      <c r="E325" s="392" t="e">
        <f>IF(Tabla1[[#This Row],[Código_Actividad]]="","",'[5]Formulario PPGR1'!#REF!)</f>
        <v>#REF!</v>
      </c>
      <c r="F325" s="392" t="e">
        <f>IF(Tabla1[[#This Row],[Código_Actividad]]="","",'[5]Formulario PPGR1'!#REF!)</f>
        <v>#REF!</v>
      </c>
      <c r="G325" s="381" t="s">
        <v>1784</v>
      </c>
      <c r="H325" s="381" t="s">
        <v>1785</v>
      </c>
      <c r="I325" s="381" t="s">
        <v>1769</v>
      </c>
      <c r="J325" s="381">
        <v>4</v>
      </c>
      <c r="K325" s="382">
        <v>2499.9</v>
      </c>
      <c r="L325" s="382" t="e">
        <f>[6]!Tabla1[[#This Row],[Cantidad de Insumos]]*[6]!Tabla1[[#This Row],[Precio Unitario]]</f>
        <v>#REF!</v>
      </c>
      <c r="M325" s="383">
        <v>237299</v>
      </c>
      <c r="N325" s="384" t="s">
        <v>33</v>
      </c>
    </row>
    <row r="326" spans="2:14" s="56" customFormat="1" ht="15.75">
      <c r="B326" s="392" t="e">
        <f>IF(Tabla1[[#This Row],[Código_Actividad]]="","",CONCATENATE(Tabla1[[#This Row],[POA]],".",Tabla1[[#This Row],[SRS]],".",Tabla1[[#This Row],[AREA]],".",Tabla1[[#This Row],[TIPO]]))</f>
        <v>#REF!</v>
      </c>
      <c r="C326" s="392" t="e">
        <f>IF(Tabla1[[#This Row],[Código_Actividad]]="","",'[5]Formulario PPGR1'!#REF!)</f>
        <v>#REF!</v>
      </c>
      <c r="D326" s="392" t="e">
        <f>IF(Tabla1[[#This Row],[Código_Actividad]]="","",'[5]Formulario PPGR1'!#REF!)</f>
        <v>#REF!</v>
      </c>
      <c r="E326" s="392" t="e">
        <f>IF(Tabla1[[#This Row],[Código_Actividad]]="","",'[5]Formulario PPGR1'!#REF!)</f>
        <v>#REF!</v>
      </c>
      <c r="F326" s="392" t="e">
        <f>IF(Tabla1[[#This Row],[Código_Actividad]]="","",'[5]Formulario PPGR1'!#REF!)</f>
        <v>#REF!</v>
      </c>
      <c r="G326" s="381" t="s">
        <v>1786</v>
      </c>
      <c r="H326" s="381" t="s">
        <v>1787</v>
      </c>
      <c r="I326" s="381" t="s">
        <v>1769</v>
      </c>
      <c r="J326" s="381">
        <v>4</v>
      </c>
      <c r="K326" s="382">
        <v>7497.88</v>
      </c>
      <c r="L326" s="382" t="e">
        <f>[6]!Tabla1[[#This Row],[Cantidad de Insumos]]*[6]!Tabla1[[#This Row],[Precio Unitario]]</f>
        <v>#REF!</v>
      </c>
      <c r="M326" s="383">
        <v>237299</v>
      </c>
      <c r="N326" s="384" t="s">
        <v>33</v>
      </c>
    </row>
    <row r="327" spans="2:14" s="56" customFormat="1" ht="15.75">
      <c r="B327" s="392" t="e">
        <f>IF(Tabla1[[#This Row],[Código_Actividad]]="","",CONCATENATE(Tabla1[[#This Row],[POA]],".",Tabla1[[#This Row],[SRS]],".",Tabla1[[#This Row],[AREA]],".",Tabla1[[#This Row],[TIPO]]))</f>
        <v>#REF!</v>
      </c>
      <c r="C327" s="392" t="e">
        <f>IF(Tabla1[[#This Row],[Código_Actividad]]="","",'[5]Formulario PPGR1'!#REF!)</f>
        <v>#REF!</v>
      </c>
      <c r="D327" s="392" t="e">
        <f>IF(Tabla1[[#This Row],[Código_Actividad]]="","",'[5]Formulario PPGR1'!#REF!)</f>
        <v>#REF!</v>
      </c>
      <c r="E327" s="392" t="e">
        <f>IF(Tabla1[[#This Row],[Código_Actividad]]="","",'[5]Formulario PPGR1'!#REF!)</f>
        <v>#REF!</v>
      </c>
      <c r="F327" s="392" t="e">
        <f>IF(Tabla1[[#This Row],[Código_Actividad]]="","",'[5]Formulario PPGR1'!#REF!)</f>
        <v>#REF!</v>
      </c>
      <c r="G327" s="381" t="s">
        <v>1788</v>
      </c>
      <c r="H327" s="381" t="s">
        <v>1789</v>
      </c>
      <c r="I327" s="381" t="s">
        <v>1769</v>
      </c>
      <c r="J327" s="381">
        <v>12</v>
      </c>
      <c r="K327" s="382">
        <v>11472.5</v>
      </c>
      <c r="L327" s="382" t="e">
        <f>[6]!Tabla1[[#This Row],[Cantidad de Insumos]]*[6]!Tabla1[[#This Row],[Precio Unitario]]</f>
        <v>#REF!</v>
      </c>
      <c r="M327" s="383">
        <v>237299</v>
      </c>
      <c r="N327" s="384" t="s">
        <v>33</v>
      </c>
    </row>
    <row r="328" spans="2:14" s="56" customFormat="1" ht="15.75">
      <c r="B328" s="392" t="e">
        <f>IF(Tabla1[[#This Row],[Código_Actividad]]="","",CONCATENATE(Tabla1[[#This Row],[POA]],".",Tabla1[[#This Row],[SRS]],".",Tabla1[[#This Row],[AREA]],".",Tabla1[[#This Row],[TIPO]]))</f>
        <v>#REF!</v>
      </c>
      <c r="C328" s="392" t="e">
        <f>IF(Tabla1[[#This Row],[Código_Actividad]]="","",'[5]Formulario PPGR1'!#REF!)</f>
        <v>#REF!</v>
      </c>
      <c r="D328" s="392" t="e">
        <f>IF(Tabla1[[#This Row],[Código_Actividad]]="","",'[5]Formulario PPGR1'!#REF!)</f>
        <v>#REF!</v>
      </c>
      <c r="E328" s="392" t="e">
        <f>IF(Tabla1[[#This Row],[Código_Actividad]]="","",'[5]Formulario PPGR1'!#REF!)</f>
        <v>#REF!</v>
      </c>
      <c r="F328" s="392" t="e">
        <f>IF(Tabla1[[#This Row],[Código_Actividad]]="","",'[5]Formulario PPGR1'!#REF!)</f>
        <v>#REF!</v>
      </c>
      <c r="G328" s="381" t="s">
        <v>1790</v>
      </c>
      <c r="H328" s="381" t="s">
        <v>1791</v>
      </c>
      <c r="I328" s="381" t="s">
        <v>1769</v>
      </c>
      <c r="J328" s="381">
        <v>4</v>
      </c>
      <c r="K328" s="382">
        <v>11558.5</v>
      </c>
      <c r="L328" s="382" t="e">
        <f>[6]!Tabla1[[#This Row],[Cantidad de Insumos]]*[6]!Tabla1[[#This Row],[Precio Unitario]]</f>
        <v>#REF!</v>
      </c>
      <c r="M328" s="383">
        <v>237299</v>
      </c>
      <c r="N328" s="384" t="s">
        <v>33</v>
      </c>
    </row>
    <row r="329" spans="2:14" s="56" customFormat="1" ht="15.75">
      <c r="B329" s="392" t="e">
        <f>IF(Tabla1[[#This Row],[Código_Actividad]]="","",CONCATENATE(Tabla1[[#This Row],[POA]],".",Tabla1[[#This Row],[SRS]],".",Tabla1[[#This Row],[AREA]],".",Tabla1[[#This Row],[TIPO]]))</f>
        <v>#REF!</v>
      </c>
      <c r="C329" s="392" t="e">
        <f>IF(Tabla1[[#This Row],[Código_Actividad]]="","",'[5]Formulario PPGR1'!#REF!)</f>
        <v>#REF!</v>
      </c>
      <c r="D329" s="392" t="e">
        <f>IF(Tabla1[[#This Row],[Código_Actividad]]="","",'[5]Formulario PPGR1'!#REF!)</f>
        <v>#REF!</v>
      </c>
      <c r="E329" s="392" t="e">
        <f>IF(Tabla1[[#This Row],[Código_Actividad]]="","",'[5]Formulario PPGR1'!#REF!)</f>
        <v>#REF!</v>
      </c>
      <c r="F329" s="392" t="e">
        <f>IF(Tabla1[[#This Row],[Código_Actividad]]="","",'[5]Formulario PPGR1'!#REF!)</f>
        <v>#REF!</v>
      </c>
      <c r="G329" s="381" t="s">
        <v>1792</v>
      </c>
      <c r="H329" s="381" t="s">
        <v>1793</v>
      </c>
      <c r="I329" s="381" t="s">
        <v>1769</v>
      </c>
      <c r="J329" s="381">
        <v>4</v>
      </c>
      <c r="K329" s="382">
        <v>11568.67</v>
      </c>
      <c r="L329" s="382" t="e">
        <f>[6]!Tabla1[[#This Row],[Cantidad de Insumos]]*[6]!Tabla1[[#This Row],[Precio Unitario]]</f>
        <v>#REF!</v>
      </c>
      <c r="M329" s="383">
        <v>237299</v>
      </c>
      <c r="N329" s="384" t="s">
        <v>33</v>
      </c>
    </row>
    <row r="330" spans="2:14" s="56" customFormat="1" ht="15.75">
      <c r="B330" s="392" t="e">
        <f>IF(Tabla1[[#This Row],[Código_Actividad]]="","",CONCATENATE(Tabla1[[#This Row],[POA]],".",Tabla1[[#This Row],[SRS]],".",Tabla1[[#This Row],[AREA]],".",Tabla1[[#This Row],[TIPO]]))</f>
        <v>#REF!</v>
      </c>
      <c r="C330" s="392" t="e">
        <f>IF(Tabla1[[#This Row],[Código_Actividad]]="","",'[5]Formulario PPGR1'!#REF!)</f>
        <v>#REF!</v>
      </c>
      <c r="D330" s="392" t="e">
        <f>IF(Tabla1[[#This Row],[Código_Actividad]]="","",'[5]Formulario PPGR1'!#REF!)</f>
        <v>#REF!</v>
      </c>
      <c r="E330" s="392" t="e">
        <f>IF(Tabla1[[#This Row],[Código_Actividad]]="","",'[5]Formulario PPGR1'!#REF!)</f>
        <v>#REF!</v>
      </c>
      <c r="F330" s="392" t="e">
        <f>IF(Tabla1[[#This Row],[Código_Actividad]]="","",'[5]Formulario PPGR1'!#REF!)</f>
        <v>#REF!</v>
      </c>
      <c r="G330" s="381" t="s">
        <v>1794</v>
      </c>
      <c r="H330" s="381" t="s">
        <v>1795</v>
      </c>
      <c r="I330" s="381" t="s">
        <v>1769</v>
      </c>
      <c r="J330" s="381">
        <v>4</v>
      </c>
      <c r="K330" s="382">
        <v>14658.8</v>
      </c>
      <c r="L330" s="382" t="e">
        <f>[6]!Tabla1[[#This Row],[Cantidad de Insumos]]*[6]!Tabla1[[#This Row],[Precio Unitario]]</f>
        <v>#REF!</v>
      </c>
      <c r="M330" s="383">
        <v>237299</v>
      </c>
      <c r="N330" s="384" t="s">
        <v>33</v>
      </c>
    </row>
    <row r="331" spans="2:14" s="56" customFormat="1" ht="15.75">
      <c r="B331" s="392" t="e">
        <f>IF(Tabla1[[#This Row],[Código_Actividad]]="","",CONCATENATE(Tabla1[[#This Row],[POA]],".",Tabla1[[#This Row],[SRS]],".",Tabla1[[#This Row],[AREA]],".",Tabla1[[#This Row],[TIPO]]))</f>
        <v>#REF!</v>
      </c>
      <c r="C331" s="392" t="e">
        <f>IF(Tabla1[[#This Row],[Código_Actividad]]="","",'[5]Formulario PPGR1'!#REF!)</f>
        <v>#REF!</v>
      </c>
      <c r="D331" s="392" t="e">
        <f>IF(Tabla1[[#This Row],[Código_Actividad]]="","",'[5]Formulario PPGR1'!#REF!)</f>
        <v>#REF!</v>
      </c>
      <c r="E331" s="392" t="e">
        <f>IF(Tabla1[[#This Row],[Código_Actividad]]="","",'[5]Formulario PPGR1'!#REF!)</f>
        <v>#REF!</v>
      </c>
      <c r="F331" s="392" t="e">
        <f>IF(Tabla1[[#This Row],[Código_Actividad]]="","",'[5]Formulario PPGR1'!#REF!)</f>
        <v>#REF!</v>
      </c>
      <c r="G331" s="381" t="s">
        <v>1796</v>
      </c>
      <c r="H331" s="381" t="s">
        <v>1797</v>
      </c>
      <c r="I331" s="381" t="s">
        <v>1769</v>
      </c>
      <c r="J331" s="381">
        <v>4</v>
      </c>
      <c r="K331" s="382">
        <v>14658.8</v>
      </c>
      <c r="L331" s="382" t="e">
        <f>[6]!Tabla1[[#This Row],[Cantidad de Insumos]]*[6]!Tabla1[[#This Row],[Precio Unitario]]</f>
        <v>#REF!</v>
      </c>
      <c r="M331" s="383">
        <v>237299</v>
      </c>
      <c r="N331" s="384" t="s">
        <v>33</v>
      </c>
    </row>
    <row r="332" spans="2:14" s="56" customFormat="1" ht="15.75">
      <c r="B332" s="392" t="e">
        <f>IF(Tabla1[[#This Row],[Código_Actividad]]="","",CONCATENATE(Tabla1[[#This Row],[POA]],".",Tabla1[[#This Row],[SRS]],".",Tabla1[[#This Row],[AREA]],".",Tabla1[[#This Row],[TIPO]]))</f>
        <v>#REF!</v>
      </c>
      <c r="C332" s="392" t="e">
        <f>IF(Tabla1[[#This Row],[Código_Actividad]]="","",'[5]Formulario PPGR1'!#REF!)</f>
        <v>#REF!</v>
      </c>
      <c r="D332" s="392" t="e">
        <f>IF(Tabla1[[#This Row],[Código_Actividad]]="","",'[5]Formulario PPGR1'!#REF!)</f>
        <v>#REF!</v>
      </c>
      <c r="E332" s="392" t="e">
        <f>IF(Tabla1[[#This Row],[Código_Actividad]]="","",'[5]Formulario PPGR1'!#REF!)</f>
        <v>#REF!</v>
      </c>
      <c r="F332" s="392" t="e">
        <f>IF(Tabla1[[#This Row],[Código_Actividad]]="","",'[5]Formulario PPGR1'!#REF!)</f>
        <v>#REF!</v>
      </c>
      <c r="G332" s="381" t="s">
        <v>1798</v>
      </c>
      <c r="H332" s="381" t="s">
        <v>1799</v>
      </c>
      <c r="I332" s="381" t="s">
        <v>1769</v>
      </c>
      <c r="J332" s="381">
        <v>4</v>
      </c>
      <c r="K332" s="382">
        <v>16996.2</v>
      </c>
      <c r="L332" s="382" t="e">
        <f>[6]!Tabla1[[#This Row],[Cantidad de Insumos]]*[6]!Tabla1[[#This Row],[Precio Unitario]]</f>
        <v>#REF!</v>
      </c>
      <c r="M332" s="383">
        <v>237299</v>
      </c>
      <c r="N332" s="384" t="s">
        <v>33</v>
      </c>
    </row>
    <row r="333" spans="2:14" s="56" customFormat="1" ht="15.75">
      <c r="B333" s="392" t="e">
        <f>IF(Tabla1[[#This Row],[Código_Actividad]]="","",CONCATENATE(Tabla1[[#This Row],[POA]],".",Tabla1[[#This Row],[SRS]],".",Tabla1[[#This Row],[AREA]],".",Tabla1[[#This Row],[TIPO]]))</f>
        <v>#REF!</v>
      </c>
      <c r="C333" s="392" t="e">
        <f>IF(Tabla1[[#This Row],[Código_Actividad]]="","",'[5]Formulario PPGR1'!#REF!)</f>
        <v>#REF!</v>
      </c>
      <c r="D333" s="392" t="e">
        <f>IF(Tabla1[[#This Row],[Código_Actividad]]="","",'[5]Formulario PPGR1'!#REF!)</f>
        <v>#REF!</v>
      </c>
      <c r="E333" s="392" t="e">
        <f>IF(Tabla1[[#This Row],[Código_Actividad]]="","",'[5]Formulario PPGR1'!#REF!)</f>
        <v>#REF!</v>
      </c>
      <c r="F333" s="392" t="e">
        <f>IF(Tabla1[[#This Row],[Código_Actividad]]="","",'[5]Formulario PPGR1'!#REF!)</f>
        <v>#REF!</v>
      </c>
      <c r="G333" s="381" t="s">
        <v>1800</v>
      </c>
      <c r="H333" s="381" t="s">
        <v>1801</v>
      </c>
      <c r="I333" s="381" t="s">
        <v>1769</v>
      </c>
      <c r="J333" s="381">
        <v>4</v>
      </c>
      <c r="K333" s="382">
        <v>20031.7</v>
      </c>
      <c r="L333" s="382" t="e">
        <f>[6]!Tabla1[[#This Row],[Cantidad de Insumos]]*[6]!Tabla1[[#This Row],[Precio Unitario]]</f>
        <v>#REF!</v>
      </c>
      <c r="M333" s="383">
        <v>237299</v>
      </c>
      <c r="N333" s="384" t="s">
        <v>33</v>
      </c>
    </row>
    <row r="334" spans="2:14" s="56" customFormat="1" ht="15.75">
      <c r="B334" s="392" t="e">
        <f>IF(Tabla1[[#This Row],[Código_Actividad]]="","",CONCATENATE(Tabla1[[#This Row],[POA]],".",Tabla1[[#This Row],[SRS]],".",Tabla1[[#This Row],[AREA]],".",Tabla1[[#This Row],[TIPO]]))</f>
        <v>#REF!</v>
      </c>
      <c r="C334" s="392" t="e">
        <f>IF(Tabla1[[#This Row],[Código_Actividad]]="","",'[5]Formulario PPGR1'!#REF!)</f>
        <v>#REF!</v>
      </c>
      <c r="D334" s="392" t="e">
        <f>IF(Tabla1[[#This Row],[Código_Actividad]]="","",'[5]Formulario PPGR1'!#REF!)</f>
        <v>#REF!</v>
      </c>
      <c r="E334" s="392" t="e">
        <f>IF(Tabla1[[#This Row],[Código_Actividad]]="","",'[5]Formulario PPGR1'!#REF!)</f>
        <v>#REF!</v>
      </c>
      <c r="F334" s="392" t="e">
        <f>IF(Tabla1[[#This Row],[Código_Actividad]]="","",'[5]Formulario PPGR1'!#REF!)</f>
        <v>#REF!</v>
      </c>
      <c r="G334" s="381" t="s">
        <v>1802</v>
      </c>
      <c r="H334" s="381" t="s">
        <v>1803</v>
      </c>
      <c r="I334" s="381" t="s">
        <v>1769</v>
      </c>
      <c r="J334" s="381">
        <v>4</v>
      </c>
      <c r="K334" s="382">
        <v>11578.5</v>
      </c>
      <c r="L334" s="382" t="e">
        <f>[6]!Tabla1[[#This Row],[Cantidad de Insumos]]*[6]!Tabla1[[#This Row],[Precio Unitario]]</f>
        <v>#REF!</v>
      </c>
      <c r="M334" s="383">
        <v>237299</v>
      </c>
      <c r="N334" s="384" t="s">
        <v>33</v>
      </c>
    </row>
    <row r="335" spans="2:14" s="56" customFormat="1" ht="15.75">
      <c r="B335" s="392" t="e">
        <f>IF(Tabla1[[#This Row],[Código_Actividad]]="","",CONCATENATE(Tabla1[[#This Row],[POA]],".",Tabla1[[#This Row],[SRS]],".",Tabla1[[#This Row],[AREA]],".",Tabla1[[#This Row],[TIPO]]))</f>
        <v>#REF!</v>
      </c>
      <c r="C335" s="392" t="e">
        <f>IF(Tabla1[[#This Row],[Código_Actividad]]="","",'[5]Formulario PPGR1'!#REF!)</f>
        <v>#REF!</v>
      </c>
      <c r="D335" s="392" t="e">
        <f>IF(Tabla1[[#This Row],[Código_Actividad]]="","",'[5]Formulario PPGR1'!#REF!)</f>
        <v>#REF!</v>
      </c>
      <c r="E335" s="392" t="e">
        <f>IF(Tabla1[[#This Row],[Código_Actividad]]="","",'[5]Formulario PPGR1'!#REF!)</f>
        <v>#REF!</v>
      </c>
      <c r="F335" s="392" t="e">
        <f>IF(Tabla1[[#This Row],[Código_Actividad]]="","",'[5]Formulario PPGR1'!#REF!)</f>
        <v>#REF!</v>
      </c>
      <c r="G335" s="381" t="s">
        <v>1804</v>
      </c>
      <c r="H335" s="381" t="s">
        <v>1805</v>
      </c>
      <c r="I335" s="381" t="s">
        <v>1769</v>
      </c>
      <c r="J335" s="381">
        <v>20</v>
      </c>
      <c r="K335" s="382">
        <v>5356</v>
      </c>
      <c r="L335" s="382" t="e">
        <f>[6]!Tabla1[[#This Row],[Cantidad de Insumos]]*[6]!Tabla1[[#This Row],[Precio Unitario]]</f>
        <v>#REF!</v>
      </c>
      <c r="M335" s="383">
        <v>237299</v>
      </c>
      <c r="N335" s="384" t="s">
        <v>33</v>
      </c>
    </row>
    <row r="336" spans="2:14" s="56" customFormat="1" ht="15.75">
      <c r="B336" s="392" t="e">
        <f>IF(Tabla1[[#This Row],[Código_Actividad]]="","",CONCATENATE(Tabla1[[#This Row],[POA]],".",Tabla1[[#This Row],[SRS]],".",Tabla1[[#This Row],[AREA]],".",Tabla1[[#This Row],[TIPO]]))</f>
        <v>#REF!</v>
      </c>
      <c r="C336" s="392" t="e">
        <f>IF(Tabla1[[#This Row],[Código_Actividad]]="","",'[5]Formulario PPGR1'!#REF!)</f>
        <v>#REF!</v>
      </c>
      <c r="D336" s="392" t="e">
        <f>IF(Tabla1[[#This Row],[Código_Actividad]]="","",'[5]Formulario PPGR1'!#REF!)</f>
        <v>#REF!</v>
      </c>
      <c r="E336" s="392" t="e">
        <f>IF(Tabla1[[#This Row],[Código_Actividad]]="","",'[5]Formulario PPGR1'!#REF!)</f>
        <v>#REF!</v>
      </c>
      <c r="F336" s="392" t="e">
        <f>IF(Tabla1[[#This Row],[Código_Actividad]]="","",'[5]Formulario PPGR1'!#REF!)</f>
        <v>#REF!</v>
      </c>
      <c r="G336" s="381" t="s">
        <v>1806</v>
      </c>
      <c r="H336" s="381" t="s">
        <v>1807</v>
      </c>
      <c r="I336" s="381" t="s">
        <v>1808</v>
      </c>
      <c r="J336" s="381">
        <v>60</v>
      </c>
      <c r="K336" s="382">
        <v>1152</v>
      </c>
      <c r="L336" s="382" t="e">
        <f>[6]!Tabla1[[#This Row],[Cantidad de Insumos]]*[6]!Tabla1[[#This Row],[Precio Unitario]]</f>
        <v>#REF!</v>
      </c>
      <c r="M336" s="383">
        <v>237299</v>
      </c>
      <c r="N336" s="384" t="s">
        <v>33</v>
      </c>
    </row>
    <row r="337" spans="2:14" s="56" customFormat="1" ht="15.75">
      <c r="B337" s="392" t="e">
        <f>IF(Tabla1[[#This Row],[Código_Actividad]]="","",CONCATENATE(Tabla1[[#This Row],[POA]],".",Tabla1[[#This Row],[SRS]],".",Tabla1[[#This Row],[AREA]],".",Tabla1[[#This Row],[TIPO]]))</f>
        <v>#REF!</v>
      </c>
      <c r="C337" s="392" t="e">
        <f>IF(Tabla1[[#This Row],[Código_Actividad]]="","",'[5]Formulario PPGR1'!#REF!)</f>
        <v>#REF!</v>
      </c>
      <c r="D337" s="392" t="e">
        <f>IF(Tabla1[[#This Row],[Código_Actividad]]="","",'[5]Formulario PPGR1'!#REF!)</f>
        <v>#REF!</v>
      </c>
      <c r="E337" s="392" t="e">
        <f>IF(Tabla1[[#This Row],[Código_Actividad]]="","",'[5]Formulario PPGR1'!#REF!)</f>
        <v>#REF!</v>
      </c>
      <c r="F337" s="392" t="e">
        <f>IF(Tabla1[[#This Row],[Código_Actividad]]="","",'[5]Formulario PPGR1'!#REF!)</f>
        <v>#REF!</v>
      </c>
      <c r="G337" s="381" t="s">
        <v>1809</v>
      </c>
      <c r="H337" s="381" t="s">
        <v>1810</v>
      </c>
      <c r="I337" s="381" t="s">
        <v>1764</v>
      </c>
      <c r="J337" s="381">
        <v>4</v>
      </c>
      <c r="K337" s="382">
        <v>58200</v>
      </c>
      <c r="L337" s="382" t="e">
        <f>[6]!Tabla1[[#This Row],[Cantidad de Insumos]]*[6]!Tabla1[[#This Row],[Precio Unitario]]</f>
        <v>#REF!</v>
      </c>
      <c r="M337" s="383">
        <v>237299</v>
      </c>
      <c r="N337" s="384" t="s">
        <v>33</v>
      </c>
    </row>
    <row r="338" spans="2:14" s="56" customFormat="1" ht="15.75">
      <c r="B338" s="392" t="e">
        <f>IF(Tabla1[[#This Row],[Código_Actividad]]="","",CONCATENATE(Tabla1[[#This Row],[POA]],".",Tabla1[[#This Row],[SRS]],".",Tabla1[[#This Row],[AREA]],".",Tabla1[[#This Row],[TIPO]]))</f>
        <v>#REF!</v>
      </c>
      <c r="C338" s="392" t="e">
        <f>IF(Tabla1[[#This Row],[Código_Actividad]]="","",'[5]Formulario PPGR1'!#REF!)</f>
        <v>#REF!</v>
      </c>
      <c r="D338" s="392" t="e">
        <f>IF(Tabla1[[#This Row],[Código_Actividad]]="","",'[5]Formulario PPGR1'!#REF!)</f>
        <v>#REF!</v>
      </c>
      <c r="E338" s="392" t="e">
        <f>IF(Tabla1[[#This Row],[Código_Actividad]]="","",'[5]Formulario PPGR1'!#REF!)</f>
        <v>#REF!</v>
      </c>
      <c r="F338" s="392" t="e">
        <f>IF(Tabla1[[#This Row],[Código_Actividad]]="","",'[5]Formulario PPGR1'!#REF!)</f>
        <v>#REF!</v>
      </c>
      <c r="G338" s="381" t="s">
        <v>1811</v>
      </c>
      <c r="H338" s="381" t="s">
        <v>1812</v>
      </c>
      <c r="I338" s="381" t="s">
        <v>1769</v>
      </c>
      <c r="J338" s="381">
        <v>24</v>
      </c>
      <c r="K338" s="382">
        <v>4055.57</v>
      </c>
      <c r="L338" s="382" t="e">
        <f>[6]!Tabla1[[#This Row],[Cantidad de Insumos]]*[6]!Tabla1[[#This Row],[Precio Unitario]]</f>
        <v>#REF!</v>
      </c>
      <c r="M338" s="383">
        <v>239301</v>
      </c>
      <c r="N338" s="384" t="s">
        <v>33</v>
      </c>
    </row>
    <row r="339" spans="2:14" s="56" customFormat="1" ht="15.75">
      <c r="B339" s="392" t="e">
        <f>IF(Tabla1[[#This Row],[Código_Actividad]]="","",CONCATENATE(Tabla1[[#This Row],[POA]],".",Tabla1[[#This Row],[SRS]],".",Tabla1[[#This Row],[AREA]],".",Tabla1[[#This Row],[TIPO]]))</f>
        <v>#REF!</v>
      </c>
      <c r="C339" s="392" t="e">
        <f>IF(Tabla1[[#This Row],[Código_Actividad]]="","",'[5]Formulario PPGR1'!#REF!)</f>
        <v>#REF!</v>
      </c>
      <c r="D339" s="392" t="e">
        <f>IF(Tabla1[[#This Row],[Código_Actividad]]="","",'[5]Formulario PPGR1'!#REF!)</f>
        <v>#REF!</v>
      </c>
      <c r="E339" s="392" t="e">
        <f>IF(Tabla1[[#This Row],[Código_Actividad]]="","",'[5]Formulario PPGR1'!#REF!)</f>
        <v>#REF!</v>
      </c>
      <c r="F339" s="392" t="e">
        <f>IF(Tabla1[[#This Row],[Código_Actividad]]="","",'[5]Formulario PPGR1'!#REF!)</f>
        <v>#REF!</v>
      </c>
      <c r="G339" s="381" t="s">
        <v>1813</v>
      </c>
      <c r="H339" s="381" t="s">
        <v>1814</v>
      </c>
      <c r="I339" s="381" t="s">
        <v>1769</v>
      </c>
      <c r="J339" s="381">
        <v>4</v>
      </c>
      <c r="K339" s="382">
        <v>4055.57</v>
      </c>
      <c r="L339" s="382" t="e">
        <f>[6]!Tabla1[[#This Row],[Cantidad de Insumos]]*[6]!Tabla1[[#This Row],[Precio Unitario]]</f>
        <v>#REF!</v>
      </c>
      <c r="M339" s="383">
        <v>239301</v>
      </c>
      <c r="N339" s="384" t="s">
        <v>33</v>
      </c>
    </row>
    <row r="340" spans="2:14" s="56" customFormat="1" ht="15.75">
      <c r="B340" s="392" t="e">
        <f>IF(Tabla1[[#This Row],[Código_Actividad]]="","",CONCATENATE(Tabla1[[#This Row],[POA]],".",Tabla1[[#This Row],[SRS]],".",Tabla1[[#This Row],[AREA]],".",Tabla1[[#This Row],[TIPO]]))</f>
        <v>#REF!</v>
      </c>
      <c r="C340" s="392" t="e">
        <f>IF(Tabla1[[#This Row],[Código_Actividad]]="","",'[5]Formulario PPGR1'!#REF!)</f>
        <v>#REF!</v>
      </c>
      <c r="D340" s="392" t="e">
        <f>IF(Tabla1[[#This Row],[Código_Actividad]]="","",'[5]Formulario PPGR1'!#REF!)</f>
        <v>#REF!</v>
      </c>
      <c r="E340" s="392" t="e">
        <f>IF(Tabla1[[#This Row],[Código_Actividad]]="","",'[5]Formulario PPGR1'!#REF!)</f>
        <v>#REF!</v>
      </c>
      <c r="F340" s="392" t="e">
        <f>IF(Tabla1[[#This Row],[Código_Actividad]]="","",'[5]Formulario PPGR1'!#REF!)</f>
        <v>#REF!</v>
      </c>
      <c r="G340" s="381" t="s">
        <v>1815</v>
      </c>
      <c r="H340" s="381" t="s">
        <v>1816</v>
      </c>
      <c r="I340" s="381" t="s">
        <v>1769</v>
      </c>
      <c r="J340" s="381">
        <v>4</v>
      </c>
      <c r="K340" s="382">
        <v>4055.57</v>
      </c>
      <c r="L340" s="382" t="e">
        <f>[6]!Tabla1[[#This Row],[Cantidad de Insumos]]*[6]!Tabla1[[#This Row],[Precio Unitario]]</f>
        <v>#REF!</v>
      </c>
      <c r="M340" s="383">
        <v>239301</v>
      </c>
      <c r="N340" s="384" t="s">
        <v>33</v>
      </c>
    </row>
    <row r="341" spans="2:14" s="56" customFormat="1" ht="15.75">
      <c r="B341" s="392" t="e">
        <f>IF(Tabla1[[#This Row],[Código_Actividad]]="","",CONCATENATE(Tabla1[[#This Row],[POA]],".",Tabla1[[#This Row],[SRS]],".",Tabla1[[#This Row],[AREA]],".",Tabla1[[#This Row],[TIPO]]))</f>
        <v>#REF!</v>
      </c>
      <c r="C341" s="392" t="e">
        <f>IF(Tabla1[[#This Row],[Código_Actividad]]="","",'[5]Formulario PPGR1'!#REF!)</f>
        <v>#REF!</v>
      </c>
      <c r="D341" s="392" t="e">
        <f>IF(Tabla1[[#This Row],[Código_Actividad]]="","",'[5]Formulario PPGR1'!#REF!)</f>
        <v>#REF!</v>
      </c>
      <c r="E341" s="392" t="e">
        <f>IF(Tabla1[[#This Row],[Código_Actividad]]="","",'[5]Formulario PPGR1'!#REF!)</f>
        <v>#REF!</v>
      </c>
      <c r="F341" s="392" t="e">
        <f>IF(Tabla1[[#This Row],[Código_Actividad]]="","",'[5]Formulario PPGR1'!#REF!)</f>
        <v>#REF!</v>
      </c>
      <c r="G341" s="381" t="s">
        <v>1817</v>
      </c>
      <c r="H341" s="381" t="s">
        <v>1818</v>
      </c>
      <c r="I341" s="381" t="s">
        <v>1769</v>
      </c>
      <c r="J341" s="381">
        <v>4</v>
      </c>
      <c r="K341" s="382">
        <v>5865.35</v>
      </c>
      <c r="L341" s="382" t="e">
        <f>[6]!Tabla1[[#This Row],[Cantidad de Insumos]]*[6]!Tabla1[[#This Row],[Precio Unitario]]</f>
        <v>#REF!</v>
      </c>
      <c r="M341" s="383">
        <v>239301</v>
      </c>
      <c r="N341" s="384" t="s">
        <v>33</v>
      </c>
    </row>
    <row r="342" spans="2:14" s="56" customFormat="1" ht="15.75">
      <c r="B342" s="392" t="e">
        <f>IF(Tabla1[[#This Row],[Código_Actividad]]="","",CONCATENATE(Tabla1[[#This Row],[POA]],".",Tabla1[[#This Row],[SRS]],".",Tabla1[[#This Row],[AREA]],".",Tabla1[[#This Row],[TIPO]]))</f>
        <v>#REF!</v>
      </c>
      <c r="C342" s="392" t="e">
        <f>IF(Tabla1[[#This Row],[Código_Actividad]]="","",'[5]Formulario PPGR1'!#REF!)</f>
        <v>#REF!</v>
      </c>
      <c r="D342" s="392" t="e">
        <f>IF(Tabla1[[#This Row],[Código_Actividad]]="","",'[5]Formulario PPGR1'!#REF!)</f>
        <v>#REF!</v>
      </c>
      <c r="E342" s="392" t="e">
        <f>IF(Tabla1[[#This Row],[Código_Actividad]]="","",'[5]Formulario PPGR1'!#REF!)</f>
        <v>#REF!</v>
      </c>
      <c r="F342" s="392" t="e">
        <f>IF(Tabla1[[#This Row],[Código_Actividad]]="","",'[5]Formulario PPGR1'!#REF!)</f>
        <v>#REF!</v>
      </c>
      <c r="G342" s="381" t="s">
        <v>1819</v>
      </c>
      <c r="H342" s="381" t="s">
        <v>1820</v>
      </c>
      <c r="I342" s="381" t="s">
        <v>1769</v>
      </c>
      <c r="J342" s="381">
        <v>120</v>
      </c>
      <c r="K342" s="382">
        <v>964.6</v>
      </c>
      <c r="L342" s="382" t="e">
        <f>[6]!Tabla1[[#This Row],[Cantidad de Insumos]]*[6]!Tabla1[[#This Row],[Precio Unitario]]</f>
        <v>#REF!</v>
      </c>
      <c r="M342" s="383">
        <v>239301</v>
      </c>
      <c r="N342" s="384" t="s">
        <v>33</v>
      </c>
    </row>
    <row r="343" spans="2:14" s="56" customFormat="1" ht="15.75">
      <c r="B343" s="392" t="e">
        <f>IF(Tabla1[[#This Row],[Código_Actividad]]="","",CONCATENATE(Tabla1[[#This Row],[POA]],".",Tabla1[[#This Row],[SRS]],".",Tabla1[[#This Row],[AREA]],".",Tabla1[[#This Row],[TIPO]]))</f>
        <v>#REF!</v>
      </c>
      <c r="C343" s="392" t="e">
        <f>IF(Tabla1[[#This Row],[Código_Actividad]]="","",'[5]Formulario PPGR1'!#REF!)</f>
        <v>#REF!</v>
      </c>
      <c r="D343" s="392" t="e">
        <f>IF(Tabla1[[#This Row],[Código_Actividad]]="","",'[5]Formulario PPGR1'!#REF!)</f>
        <v>#REF!</v>
      </c>
      <c r="E343" s="392" t="e">
        <f>IF(Tabla1[[#This Row],[Código_Actividad]]="","",'[5]Formulario PPGR1'!#REF!)</f>
        <v>#REF!</v>
      </c>
      <c r="F343" s="392" t="e">
        <f>IF(Tabla1[[#This Row],[Código_Actividad]]="","",'[5]Formulario PPGR1'!#REF!)</f>
        <v>#REF!</v>
      </c>
      <c r="G343" s="381" t="s">
        <v>1821</v>
      </c>
      <c r="H343" s="381" t="s">
        <v>1822</v>
      </c>
      <c r="I343" s="381" t="s">
        <v>1769</v>
      </c>
      <c r="J343" s="381">
        <v>60</v>
      </c>
      <c r="K343" s="382">
        <v>4850.95</v>
      </c>
      <c r="L343" s="382" t="e">
        <f>[6]!Tabla1[[#This Row],[Cantidad de Insumos]]*[6]!Tabla1[[#This Row],[Precio Unitario]]</f>
        <v>#REF!</v>
      </c>
      <c r="M343" s="383">
        <v>239301</v>
      </c>
      <c r="N343" s="384" t="s">
        <v>33</v>
      </c>
    </row>
    <row r="344" spans="2:14" s="56" customFormat="1" ht="15.75">
      <c r="B344" s="392" t="e">
        <f>IF(Tabla1[[#This Row],[Código_Actividad]]="","",CONCATENATE(Tabla1[[#This Row],[POA]],".",Tabla1[[#This Row],[SRS]],".",Tabla1[[#This Row],[AREA]],".",Tabla1[[#This Row],[TIPO]]))</f>
        <v>#REF!</v>
      </c>
      <c r="C344" s="392" t="e">
        <f>IF(Tabla1[[#This Row],[Código_Actividad]]="","",'[5]Formulario PPGR1'!#REF!)</f>
        <v>#REF!</v>
      </c>
      <c r="D344" s="392" t="e">
        <f>IF(Tabla1[[#This Row],[Código_Actividad]]="","",'[5]Formulario PPGR1'!#REF!)</f>
        <v>#REF!</v>
      </c>
      <c r="E344" s="392" t="e">
        <f>IF(Tabla1[[#This Row],[Código_Actividad]]="","",'[5]Formulario PPGR1'!#REF!)</f>
        <v>#REF!</v>
      </c>
      <c r="F344" s="392" t="e">
        <f>IF(Tabla1[[#This Row],[Código_Actividad]]="","",'[5]Formulario PPGR1'!#REF!)</f>
        <v>#REF!</v>
      </c>
      <c r="G344" s="381" t="s">
        <v>1823</v>
      </c>
      <c r="H344" s="381" t="s">
        <v>1824</v>
      </c>
      <c r="I344" s="381" t="s">
        <v>1769</v>
      </c>
      <c r="J344" s="381">
        <v>4</v>
      </c>
      <c r="K344" s="382">
        <v>4902.3</v>
      </c>
      <c r="L344" s="382" t="e">
        <f>[6]!Tabla1[[#This Row],[Cantidad de Insumos]]*[6]!Tabla1[[#This Row],[Precio Unitario]]</f>
        <v>#REF!</v>
      </c>
      <c r="M344" s="383">
        <v>239301</v>
      </c>
      <c r="N344" s="384" t="s">
        <v>33</v>
      </c>
    </row>
    <row r="345" spans="2:14" s="56" customFormat="1" ht="15.75">
      <c r="B345" s="392" t="e">
        <f>IF(Tabla1[[#This Row],[Código_Actividad]]="","",CONCATENATE(Tabla1[[#This Row],[POA]],".",Tabla1[[#This Row],[SRS]],".",Tabla1[[#This Row],[AREA]],".",Tabla1[[#This Row],[TIPO]]))</f>
        <v>#REF!</v>
      </c>
      <c r="C345" s="392" t="e">
        <f>IF(Tabla1[[#This Row],[Código_Actividad]]="","",'[5]Formulario PPGR1'!#REF!)</f>
        <v>#REF!</v>
      </c>
      <c r="D345" s="392" t="e">
        <f>IF(Tabla1[[#This Row],[Código_Actividad]]="","",'[5]Formulario PPGR1'!#REF!)</f>
        <v>#REF!</v>
      </c>
      <c r="E345" s="392" t="e">
        <f>IF(Tabla1[[#This Row],[Código_Actividad]]="","",'[5]Formulario PPGR1'!#REF!)</f>
        <v>#REF!</v>
      </c>
      <c r="F345" s="392" t="e">
        <f>IF(Tabla1[[#This Row],[Código_Actividad]]="","",'[5]Formulario PPGR1'!#REF!)</f>
        <v>#REF!</v>
      </c>
      <c r="G345" s="381" t="s">
        <v>1825</v>
      </c>
      <c r="H345" s="381" t="s">
        <v>1826</v>
      </c>
      <c r="I345" s="381" t="s">
        <v>1769</v>
      </c>
      <c r="J345" s="381">
        <v>28</v>
      </c>
      <c r="K345" s="382">
        <v>1687</v>
      </c>
      <c r="L345" s="382" t="e">
        <f>[6]!Tabla1[[#This Row],[Cantidad de Insumos]]*[6]!Tabla1[[#This Row],[Precio Unitario]]</f>
        <v>#REF!</v>
      </c>
      <c r="M345" s="383">
        <v>239301</v>
      </c>
      <c r="N345" s="384" t="s">
        <v>33</v>
      </c>
    </row>
    <row r="346" spans="2:14" s="56" customFormat="1" ht="15.75">
      <c r="B346" s="392" t="e">
        <f>IF(Tabla1[[#This Row],[Código_Actividad]]="","",CONCATENATE(Tabla1[[#This Row],[POA]],".",Tabla1[[#This Row],[SRS]],".",Tabla1[[#This Row],[AREA]],".",Tabla1[[#This Row],[TIPO]]))</f>
        <v>#REF!</v>
      </c>
      <c r="C346" s="392" t="e">
        <f>IF(Tabla1[[#This Row],[Código_Actividad]]="","",'[5]Formulario PPGR1'!#REF!)</f>
        <v>#REF!</v>
      </c>
      <c r="D346" s="392" t="e">
        <f>IF(Tabla1[[#This Row],[Código_Actividad]]="","",'[5]Formulario PPGR1'!#REF!)</f>
        <v>#REF!</v>
      </c>
      <c r="E346" s="392" t="e">
        <f>IF(Tabla1[[#This Row],[Código_Actividad]]="","",'[5]Formulario PPGR1'!#REF!)</f>
        <v>#REF!</v>
      </c>
      <c r="F346" s="392" t="e">
        <f>IF(Tabla1[[#This Row],[Código_Actividad]]="","",'[5]Formulario PPGR1'!#REF!)</f>
        <v>#REF!</v>
      </c>
      <c r="G346" s="381" t="s">
        <v>1827</v>
      </c>
      <c r="H346" s="381" t="s">
        <v>1828</v>
      </c>
      <c r="I346" s="381" t="s">
        <v>1769</v>
      </c>
      <c r="J346" s="381">
        <v>28</v>
      </c>
      <c r="K346" s="382">
        <v>2805.4</v>
      </c>
      <c r="L346" s="382" t="e">
        <f>[6]!Tabla1[[#This Row],[Cantidad de Insumos]]*[6]!Tabla1[[#This Row],[Precio Unitario]]</f>
        <v>#REF!</v>
      </c>
      <c r="M346" s="383">
        <v>239301</v>
      </c>
      <c r="N346" s="384" t="s">
        <v>33</v>
      </c>
    </row>
    <row r="347" spans="2:14" s="56" customFormat="1" ht="15.75">
      <c r="B347" s="392" t="e">
        <f>IF(Tabla1[[#This Row],[Código_Actividad]]="","",CONCATENATE(Tabla1[[#This Row],[POA]],".",Tabla1[[#This Row],[SRS]],".",Tabla1[[#This Row],[AREA]],".",Tabla1[[#This Row],[TIPO]]))</f>
        <v>#REF!</v>
      </c>
      <c r="C347" s="392" t="e">
        <f>IF(Tabla1[[#This Row],[Código_Actividad]]="","",'[5]Formulario PPGR1'!#REF!)</f>
        <v>#REF!</v>
      </c>
      <c r="D347" s="392" t="e">
        <f>IF(Tabla1[[#This Row],[Código_Actividad]]="","",'[5]Formulario PPGR1'!#REF!)</f>
        <v>#REF!</v>
      </c>
      <c r="E347" s="392" t="e">
        <f>IF(Tabla1[[#This Row],[Código_Actividad]]="","",'[5]Formulario PPGR1'!#REF!)</f>
        <v>#REF!</v>
      </c>
      <c r="F347" s="392" t="e">
        <f>IF(Tabla1[[#This Row],[Código_Actividad]]="","",'[5]Formulario PPGR1'!#REF!)</f>
        <v>#REF!</v>
      </c>
      <c r="G347" s="381" t="s">
        <v>1829</v>
      </c>
      <c r="H347" s="381" t="s">
        <v>1830</v>
      </c>
      <c r="I347" s="381" t="s">
        <v>1769</v>
      </c>
      <c r="J347" s="381">
        <v>4</v>
      </c>
      <c r="K347" s="382">
        <v>2900</v>
      </c>
      <c r="L347" s="382" t="e">
        <f>[6]!Tabla1[[#This Row],[Cantidad de Insumos]]*[6]!Tabla1[[#This Row],[Precio Unitario]]</f>
        <v>#REF!</v>
      </c>
      <c r="M347" s="383">
        <v>239301</v>
      </c>
      <c r="N347" s="384" t="s">
        <v>33</v>
      </c>
    </row>
    <row r="348" spans="2:14" s="56" customFormat="1" ht="15.75">
      <c r="B348" s="392" t="e">
        <f>IF(Tabla1[[#This Row],[Código_Actividad]]="","",CONCATENATE(Tabla1[[#This Row],[POA]],".",Tabla1[[#This Row],[SRS]],".",Tabla1[[#This Row],[AREA]],".",Tabla1[[#This Row],[TIPO]]))</f>
        <v>#REF!</v>
      </c>
      <c r="C348" s="392" t="e">
        <f>IF(Tabla1[[#This Row],[Código_Actividad]]="","",'[5]Formulario PPGR1'!#REF!)</f>
        <v>#REF!</v>
      </c>
      <c r="D348" s="392" t="e">
        <f>IF(Tabla1[[#This Row],[Código_Actividad]]="","",'[5]Formulario PPGR1'!#REF!)</f>
        <v>#REF!</v>
      </c>
      <c r="E348" s="392" t="e">
        <f>IF(Tabla1[[#This Row],[Código_Actividad]]="","",'[5]Formulario PPGR1'!#REF!)</f>
        <v>#REF!</v>
      </c>
      <c r="F348" s="392" t="e">
        <f>IF(Tabla1[[#This Row],[Código_Actividad]]="","",'[5]Formulario PPGR1'!#REF!)</f>
        <v>#REF!</v>
      </c>
      <c r="G348" s="381" t="s">
        <v>1831</v>
      </c>
      <c r="H348" s="381" t="s">
        <v>1832</v>
      </c>
      <c r="I348" s="381" t="s">
        <v>1769</v>
      </c>
      <c r="J348" s="381">
        <v>24</v>
      </c>
      <c r="K348" s="382">
        <v>4051.51</v>
      </c>
      <c r="L348" s="382" t="e">
        <f>[6]!Tabla1[[#This Row],[Cantidad de Insumos]]*[6]!Tabla1[[#This Row],[Precio Unitario]]</f>
        <v>#REF!</v>
      </c>
      <c r="M348" s="383">
        <v>239301</v>
      </c>
      <c r="N348" s="384" t="s">
        <v>33</v>
      </c>
    </row>
    <row r="349" spans="2:14" s="56" customFormat="1" ht="15.75">
      <c r="B349" s="392" t="e">
        <f>IF(Tabla1[[#This Row],[Código_Actividad]]="","",CONCATENATE(Tabla1[[#This Row],[POA]],".",Tabla1[[#This Row],[SRS]],".",Tabla1[[#This Row],[AREA]],".",Tabla1[[#This Row],[TIPO]]))</f>
        <v>#REF!</v>
      </c>
      <c r="C349" s="392" t="e">
        <f>IF(Tabla1[[#This Row],[Código_Actividad]]="","",'[5]Formulario PPGR1'!#REF!)</f>
        <v>#REF!</v>
      </c>
      <c r="D349" s="392" t="e">
        <f>IF(Tabla1[[#This Row],[Código_Actividad]]="","",'[5]Formulario PPGR1'!#REF!)</f>
        <v>#REF!</v>
      </c>
      <c r="E349" s="392" t="e">
        <f>IF(Tabla1[[#This Row],[Código_Actividad]]="","",'[5]Formulario PPGR1'!#REF!)</f>
        <v>#REF!</v>
      </c>
      <c r="F349" s="392" t="e">
        <f>IF(Tabla1[[#This Row],[Código_Actividad]]="","",'[5]Formulario PPGR1'!#REF!)</f>
        <v>#REF!</v>
      </c>
      <c r="G349" s="381" t="s">
        <v>1833</v>
      </c>
      <c r="H349" s="381" t="s">
        <v>1834</v>
      </c>
      <c r="I349" s="381" t="s">
        <v>1769</v>
      </c>
      <c r="J349" s="381">
        <v>24</v>
      </c>
      <c r="K349" s="382">
        <v>3674.02</v>
      </c>
      <c r="L349" s="382" t="e">
        <f>[6]!Tabla1[[#This Row],[Cantidad de Insumos]]*[6]!Tabla1[[#This Row],[Precio Unitario]]</f>
        <v>#REF!</v>
      </c>
      <c r="M349" s="383">
        <v>239301</v>
      </c>
      <c r="N349" s="384" t="s">
        <v>33</v>
      </c>
    </row>
    <row r="350" spans="2:14" s="56" customFormat="1" ht="15.75">
      <c r="B350" s="392" t="e">
        <f>IF(Tabla1[[#This Row],[Código_Actividad]]="","",CONCATENATE(Tabla1[[#This Row],[POA]],".",Tabla1[[#This Row],[SRS]],".",Tabla1[[#This Row],[AREA]],".",Tabla1[[#This Row],[TIPO]]))</f>
        <v>#REF!</v>
      </c>
      <c r="C350" s="392" t="e">
        <f>IF(Tabla1[[#This Row],[Código_Actividad]]="","",'[5]Formulario PPGR1'!#REF!)</f>
        <v>#REF!</v>
      </c>
      <c r="D350" s="392" t="e">
        <f>IF(Tabla1[[#This Row],[Código_Actividad]]="","",'[5]Formulario PPGR1'!#REF!)</f>
        <v>#REF!</v>
      </c>
      <c r="E350" s="392" t="e">
        <f>IF(Tabla1[[#This Row],[Código_Actividad]]="","",'[5]Formulario PPGR1'!#REF!)</f>
        <v>#REF!</v>
      </c>
      <c r="F350" s="392" t="e">
        <f>IF(Tabla1[[#This Row],[Código_Actividad]]="","",'[5]Formulario PPGR1'!#REF!)</f>
        <v>#REF!</v>
      </c>
      <c r="G350" s="381" t="s">
        <v>1835</v>
      </c>
      <c r="H350" s="381" t="s">
        <v>1836</v>
      </c>
      <c r="I350" s="381" t="s">
        <v>1769</v>
      </c>
      <c r="J350" s="381">
        <v>68</v>
      </c>
      <c r="K350" s="382">
        <v>5586.1</v>
      </c>
      <c r="L350" s="382" t="e">
        <f>[6]!Tabla1[[#This Row],[Cantidad de Insumos]]*[6]!Tabla1[[#This Row],[Precio Unitario]]</f>
        <v>#REF!</v>
      </c>
      <c r="M350" s="383">
        <v>239301</v>
      </c>
      <c r="N350" s="384" t="s">
        <v>33</v>
      </c>
    </row>
    <row r="351" spans="2:14" s="56" customFormat="1" ht="15.75">
      <c r="B351" s="392" t="e">
        <f>IF(Tabla1[[#This Row],[Código_Actividad]]="","",CONCATENATE(Tabla1[[#This Row],[POA]],".",Tabla1[[#This Row],[SRS]],".",Tabla1[[#This Row],[AREA]],".",Tabla1[[#This Row],[TIPO]]))</f>
        <v>#REF!</v>
      </c>
      <c r="C351" s="392" t="e">
        <f>IF(Tabla1[[#This Row],[Código_Actividad]]="","",'[5]Formulario PPGR1'!#REF!)</f>
        <v>#REF!</v>
      </c>
      <c r="D351" s="392" t="e">
        <f>IF(Tabla1[[#This Row],[Código_Actividad]]="","",'[5]Formulario PPGR1'!#REF!)</f>
        <v>#REF!</v>
      </c>
      <c r="E351" s="392" t="e">
        <f>IF(Tabla1[[#This Row],[Código_Actividad]]="","",'[5]Formulario PPGR1'!#REF!)</f>
        <v>#REF!</v>
      </c>
      <c r="F351" s="392" t="e">
        <f>IF(Tabla1[[#This Row],[Código_Actividad]]="","",'[5]Formulario PPGR1'!#REF!)</f>
        <v>#REF!</v>
      </c>
      <c r="G351" s="381" t="s">
        <v>1837</v>
      </c>
      <c r="H351" s="381" t="s">
        <v>1838</v>
      </c>
      <c r="I351" s="381" t="s">
        <v>1769</v>
      </c>
      <c r="J351" s="381">
        <v>32</v>
      </c>
      <c r="K351" s="382">
        <v>14352</v>
      </c>
      <c r="L351" s="382" t="e">
        <f>[6]!Tabla1[[#This Row],[Cantidad de Insumos]]*[6]!Tabla1[[#This Row],[Precio Unitario]]</f>
        <v>#REF!</v>
      </c>
      <c r="M351" s="383">
        <v>239301</v>
      </c>
      <c r="N351" s="384" t="s">
        <v>33</v>
      </c>
    </row>
    <row r="352" spans="2:14" s="56" customFormat="1" ht="15.75">
      <c r="B352" s="392" t="e">
        <f>IF(Tabla1[[#This Row],[Código_Actividad]]="","",CONCATENATE(Tabla1[[#This Row],[POA]],".",Tabla1[[#This Row],[SRS]],".",Tabla1[[#This Row],[AREA]],".",Tabla1[[#This Row],[TIPO]]))</f>
        <v>#REF!</v>
      </c>
      <c r="C352" s="392" t="e">
        <f>IF(Tabla1[[#This Row],[Código_Actividad]]="","",'[5]Formulario PPGR1'!#REF!)</f>
        <v>#REF!</v>
      </c>
      <c r="D352" s="392" t="e">
        <f>IF(Tabla1[[#This Row],[Código_Actividad]]="","",'[5]Formulario PPGR1'!#REF!)</f>
        <v>#REF!</v>
      </c>
      <c r="E352" s="392" t="e">
        <f>IF(Tabla1[[#This Row],[Código_Actividad]]="","",'[5]Formulario PPGR1'!#REF!)</f>
        <v>#REF!</v>
      </c>
      <c r="F352" s="392" t="e">
        <f>IF(Tabla1[[#This Row],[Código_Actividad]]="","",'[5]Formulario PPGR1'!#REF!)</f>
        <v>#REF!</v>
      </c>
      <c r="G352" s="381" t="s">
        <v>1839</v>
      </c>
      <c r="H352" s="381" t="s">
        <v>1840</v>
      </c>
      <c r="I352" s="381" t="s">
        <v>1764</v>
      </c>
      <c r="J352" s="381">
        <v>8</v>
      </c>
      <c r="K352" s="382">
        <v>6480</v>
      </c>
      <c r="L352" s="382" t="e">
        <f>[6]!Tabla1[[#This Row],[Cantidad de Insumos]]*[6]!Tabla1[[#This Row],[Precio Unitario]]</f>
        <v>#REF!</v>
      </c>
      <c r="M352" s="383">
        <v>239301</v>
      </c>
      <c r="N352" s="384" t="s">
        <v>33</v>
      </c>
    </row>
    <row r="353" spans="2:14" s="56" customFormat="1" ht="15.75">
      <c r="B353" s="392" t="e">
        <f>IF(Tabla1[[#This Row],[Código_Actividad]]="","",CONCATENATE(Tabla1[[#This Row],[POA]],".",Tabla1[[#This Row],[SRS]],".",Tabla1[[#This Row],[AREA]],".",Tabla1[[#This Row],[TIPO]]))</f>
        <v>#REF!</v>
      </c>
      <c r="C353" s="392" t="e">
        <f>IF(Tabla1[[#This Row],[Código_Actividad]]="","",'[5]Formulario PPGR1'!#REF!)</f>
        <v>#REF!</v>
      </c>
      <c r="D353" s="392" t="e">
        <f>IF(Tabla1[[#This Row],[Código_Actividad]]="","",'[5]Formulario PPGR1'!#REF!)</f>
        <v>#REF!</v>
      </c>
      <c r="E353" s="392" t="e">
        <f>IF(Tabla1[[#This Row],[Código_Actividad]]="","",'[5]Formulario PPGR1'!#REF!)</f>
        <v>#REF!</v>
      </c>
      <c r="F353" s="392" t="e">
        <f>IF(Tabla1[[#This Row],[Código_Actividad]]="","",'[5]Formulario PPGR1'!#REF!)</f>
        <v>#REF!</v>
      </c>
      <c r="G353" s="381" t="s">
        <v>1841</v>
      </c>
      <c r="H353" s="381" t="s">
        <v>1842</v>
      </c>
      <c r="I353" s="381" t="s">
        <v>1764</v>
      </c>
      <c r="J353" s="381">
        <v>4</v>
      </c>
      <c r="K353" s="382">
        <v>6800</v>
      </c>
      <c r="L353" s="382" t="e">
        <f>[6]!Tabla1[[#This Row],[Cantidad de Insumos]]*[6]!Tabla1[[#This Row],[Precio Unitario]]</f>
        <v>#REF!</v>
      </c>
      <c r="M353" s="383">
        <v>239301</v>
      </c>
      <c r="N353" s="384" t="s">
        <v>33</v>
      </c>
    </row>
    <row r="354" spans="2:14" s="56" customFormat="1" ht="15.75">
      <c r="B354" s="392" t="e">
        <f>IF(Tabla1[[#This Row],[Código_Actividad]]="","",CONCATENATE(Tabla1[[#This Row],[POA]],".",Tabla1[[#This Row],[SRS]],".",Tabla1[[#This Row],[AREA]],".",Tabla1[[#This Row],[TIPO]]))</f>
        <v>#REF!</v>
      </c>
      <c r="C354" s="392" t="e">
        <f>IF(Tabla1[[#This Row],[Código_Actividad]]="","",'[5]Formulario PPGR1'!#REF!)</f>
        <v>#REF!</v>
      </c>
      <c r="D354" s="392" t="e">
        <f>IF(Tabla1[[#This Row],[Código_Actividad]]="","",'[5]Formulario PPGR1'!#REF!)</f>
        <v>#REF!</v>
      </c>
      <c r="E354" s="392" t="e">
        <f>IF(Tabla1[[#This Row],[Código_Actividad]]="","",'[5]Formulario PPGR1'!#REF!)</f>
        <v>#REF!</v>
      </c>
      <c r="F354" s="392" t="e">
        <f>IF(Tabla1[[#This Row],[Código_Actividad]]="","",'[5]Formulario PPGR1'!#REF!)</f>
        <v>#REF!</v>
      </c>
      <c r="G354" s="381" t="s">
        <v>1843</v>
      </c>
      <c r="H354" s="381" t="s">
        <v>1844</v>
      </c>
      <c r="I354" s="381" t="s">
        <v>1769</v>
      </c>
      <c r="J354" s="381">
        <v>4</v>
      </c>
      <c r="K354" s="382">
        <v>6800</v>
      </c>
      <c r="L354" s="382" t="e">
        <f>[6]!Tabla1[[#This Row],[Cantidad de Insumos]]*[6]!Tabla1[[#This Row],[Precio Unitario]]</f>
        <v>#REF!</v>
      </c>
      <c r="M354" s="383">
        <v>239301</v>
      </c>
      <c r="N354" s="384" t="s">
        <v>33</v>
      </c>
    </row>
    <row r="355" spans="2:14" s="56" customFormat="1" ht="15.75">
      <c r="B355" s="392" t="e">
        <f>IF(Tabla1[[#This Row],[Código_Actividad]]="","",CONCATENATE(Tabla1[[#This Row],[POA]],".",Tabla1[[#This Row],[SRS]],".",Tabla1[[#This Row],[AREA]],".",Tabla1[[#This Row],[TIPO]]))</f>
        <v>#REF!</v>
      </c>
      <c r="C355" s="392" t="e">
        <f>IF(Tabla1[[#This Row],[Código_Actividad]]="","",'[5]Formulario PPGR1'!#REF!)</f>
        <v>#REF!</v>
      </c>
      <c r="D355" s="392" t="e">
        <f>IF(Tabla1[[#This Row],[Código_Actividad]]="","",'[5]Formulario PPGR1'!#REF!)</f>
        <v>#REF!</v>
      </c>
      <c r="E355" s="392" t="e">
        <f>IF(Tabla1[[#This Row],[Código_Actividad]]="","",'[5]Formulario PPGR1'!#REF!)</f>
        <v>#REF!</v>
      </c>
      <c r="F355" s="392" t="e">
        <f>IF(Tabla1[[#This Row],[Código_Actividad]]="","",'[5]Formulario PPGR1'!#REF!)</f>
        <v>#REF!</v>
      </c>
      <c r="G355" s="381" t="s">
        <v>1845</v>
      </c>
      <c r="H355" s="381" t="s">
        <v>1846</v>
      </c>
      <c r="I355" s="381" t="s">
        <v>1764</v>
      </c>
      <c r="J355" s="381">
        <v>4</v>
      </c>
      <c r="K355" s="382">
        <v>6800</v>
      </c>
      <c r="L355" s="382" t="e">
        <f>[6]!Tabla1[[#This Row],[Cantidad de Insumos]]*[6]!Tabla1[[#This Row],[Precio Unitario]]</f>
        <v>#REF!</v>
      </c>
      <c r="M355" s="383">
        <v>239301</v>
      </c>
      <c r="N355" s="384" t="s">
        <v>33</v>
      </c>
    </row>
    <row r="356" spans="2:14" s="56" customFormat="1" ht="15.75">
      <c r="B356" s="392" t="e">
        <f>IF(Tabla1[[#This Row],[Código_Actividad]]="","",CONCATENATE(Tabla1[[#This Row],[POA]],".",Tabla1[[#This Row],[SRS]],".",Tabla1[[#This Row],[AREA]],".",Tabla1[[#This Row],[TIPO]]))</f>
        <v>#REF!</v>
      </c>
      <c r="C356" s="392" t="e">
        <f>IF(Tabla1[[#This Row],[Código_Actividad]]="","",'[5]Formulario PPGR1'!#REF!)</f>
        <v>#REF!</v>
      </c>
      <c r="D356" s="392" t="e">
        <f>IF(Tabla1[[#This Row],[Código_Actividad]]="","",'[5]Formulario PPGR1'!#REF!)</f>
        <v>#REF!</v>
      </c>
      <c r="E356" s="392" t="e">
        <f>IF(Tabla1[[#This Row],[Código_Actividad]]="","",'[5]Formulario PPGR1'!#REF!)</f>
        <v>#REF!</v>
      </c>
      <c r="F356" s="392" t="e">
        <f>IF(Tabla1[[#This Row],[Código_Actividad]]="","",'[5]Formulario PPGR1'!#REF!)</f>
        <v>#REF!</v>
      </c>
      <c r="G356" s="381" t="s">
        <v>1847</v>
      </c>
      <c r="H356" s="381" t="s">
        <v>1848</v>
      </c>
      <c r="I356" s="381" t="s">
        <v>1764</v>
      </c>
      <c r="J356" s="381">
        <v>4</v>
      </c>
      <c r="K356" s="382">
        <v>6800</v>
      </c>
      <c r="L356" s="382" t="e">
        <f>[6]!Tabla1[[#This Row],[Cantidad de Insumos]]*[6]!Tabla1[[#This Row],[Precio Unitario]]</f>
        <v>#REF!</v>
      </c>
      <c r="M356" s="383">
        <v>239301</v>
      </c>
      <c r="N356" s="384" t="s">
        <v>33</v>
      </c>
    </row>
    <row r="357" spans="2:14" s="56" customFormat="1" ht="15.75">
      <c r="B357" s="392" t="e">
        <f>IF(Tabla1[[#This Row],[Código_Actividad]]="","",CONCATENATE(Tabla1[[#This Row],[POA]],".",Tabla1[[#This Row],[SRS]],".",Tabla1[[#This Row],[AREA]],".",Tabla1[[#This Row],[TIPO]]))</f>
        <v>#REF!</v>
      </c>
      <c r="C357" s="392" t="e">
        <f>IF(Tabla1[[#This Row],[Código_Actividad]]="","",'[5]Formulario PPGR1'!#REF!)</f>
        <v>#REF!</v>
      </c>
      <c r="D357" s="392" t="e">
        <f>IF(Tabla1[[#This Row],[Código_Actividad]]="","",'[5]Formulario PPGR1'!#REF!)</f>
        <v>#REF!</v>
      </c>
      <c r="E357" s="392" t="e">
        <f>IF(Tabla1[[#This Row],[Código_Actividad]]="","",'[5]Formulario PPGR1'!#REF!)</f>
        <v>#REF!</v>
      </c>
      <c r="F357" s="392" t="e">
        <f>IF(Tabla1[[#This Row],[Código_Actividad]]="","",'[5]Formulario PPGR1'!#REF!)</f>
        <v>#REF!</v>
      </c>
      <c r="G357" s="381" t="s">
        <v>1849</v>
      </c>
      <c r="H357" s="381" t="s">
        <v>1850</v>
      </c>
      <c r="I357" s="381" t="s">
        <v>1764</v>
      </c>
      <c r="J357" s="381">
        <v>24</v>
      </c>
      <c r="K357" s="382">
        <v>4752</v>
      </c>
      <c r="L357" s="382" t="e">
        <f>[6]!Tabla1[[#This Row],[Cantidad de Insumos]]*[6]!Tabla1[[#This Row],[Precio Unitario]]</f>
        <v>#REF!</v>
      </c>
      <c r="M357" s="383">
        <v>239301</v>
      </c>
      <c r="N357" s="384" t="s">
        <v>33</v>
      </c>
    </row>
    <row r="358" spans="2:14" s="56" customFormat="1" ht="15.75">
      <c r="B358" s="392" t="e">
        <f>IF(Tabla1[[#This Row],[Código_Actividad]]="","",CONCATENATE(Tabla1[[#This Row],[POA]],".",Tabla1[[#This Row],[SRS]],".",Tabla1[[#This Row],[AREA]],".",Tabla1[[#This Row],[TIPO]]))</f>
        <v>#REF!</v>
      </c>
      <c r="C358" s="392" t="e">
        <f>IF(Tabla1[[#This Row],[Código_Actividad]]="","",'[5]Formulario PPGR1'!#REF!)</f>
        <v>#REF!</v>
      </c>
      <c r="D358" s="392" t="e">
        <f>IF(Tabla1[[#This Row],[Código_Actividad]]="","",'[5]Formulario PPGR1'!#REF!)</f>
        <v>#REF!</v>
      </c>
      <c r="E358" s="392" t="e">
        <f>IF(Tabla1[[#This Row],[Código_Actividad]]="","",'[5]Formulario PPGR1'!#REF!)</f>
        <v>#REF!</v>
      </c>
      <c r="F358" s="392" t="e">
        <f>IF(Tabla1[[#This Row],[Código_Actividad]]="","",'[5]Formulario PPGR1'!#REF!)</f>
        <v>#REF!</v>
      </c>
      <c r="G358" s="381" t="s">
        <v>1851</v>
      </c>
      <c r="H358" s="381" t="s">
        <v>1852</v>
      </c>
      <c r="I358" s="381" t="s">
        <v>1764</v>
      </c>
      <c r="J358" s="381">
        <v>24</v>
      </c>
      <c r="K358" s="382">
        <v>4435</v>
      </c>
      <c r="L358" s="382" t="e">
        <f>[6]!Tabla1[[#This Row],[Cantidad de Insumos]]*[6]!Tabla1[[#This Row],[Precio Unitario]]</f>
        <v>#REF!</v>
      </c>
      <c r="M358" s="383">
        <v>239301</v>
      </c>
      <c r="N358" s="384" t="s">
        <v>33</v>
      </c>
    </row>
    <row r="359" spans="2:14" s="56" customFormat="1" ht="15.75">
      <c r="B359" s="392" t="e">
        <f>IF(Tabla1[[#This Row],[Código_Actividad]]="","",CONCATENATE(Tabla1[[#This Row],[POA]],".",Tabla1[[#This Row],[SRS]],".",Tabla1[[#This Row],[AREA]],".",Tabla1[[#This Row],[TIPO]]))</f>
        <v>#REF!</v>
      </c>
      <c r="C359" s="392" t="e">
        <f>IF(Tabla1[[#This Row],[Código_Actividad]]="","",'[5]Formulario PPGR1'!#REF!)</f>
        <v>#REF!</v>
      </c>
      <c r="D359" s="392" t="e">
        <f>IF(Tabla1[[#This Row],[Código_Actividad]]="","",'[5]Formulario PPGR1'!#REF!)</f>
        <v>#REF!</v>
      </c>
      <c r="E359" s="392" t="e">
        <f>IF(Tabla1[[#This Row],[Código_Actividad]]="","",'[5]Formulario PPGR1'!#REF!)</f>
        <v>#REF!</v>
      </c>
      <c r="F359" s="392" t="e">
        <f>IF(Tabla1[[#This Row],[Código_Actividad]]="","",'[5]Formulario PPGR1'!#REF!)</f>
        <v>#REF!</v>
      </c>
      <c r="G359" s="381" t="s">
        <v>1853</v>
      </c>
      <c r="H359" s="381" t="s">
        <v>1854</v>
      </c>
      <c r="I359" s="381" t="s">
        <v>1764</v>
      </c>
      <c r="J359" s="381">
        <v>24</v>
      </c>
      <c r="K359" s="382">
        <v>5500</v>
      </c>
      <c r="L359" s="382" t="e">
        <f>[6]!Tabla1[[#This Row],[Cantidad de Insumos]]*[6]!Tabla1[[#This Row],[Precio Unitario]]</f>
        <v>#REF!</v>
      </c>
      <c r="M359" s="383">
        <v>239301</v>
      </c>
      <c r="N359" s="384" t="s">
        <v>33</v>
      </c>
    </row>
    <row r="360" spans="2:14" s="56" customFormat="1" ht="15.75">
      <c r="B360" s="392" t="e">
        <f>IF(Tabla1[[#This Row],[Código_Actividad]]="","",CONCATENATE(Tabla1[[#This Row],[POA]],".",Tabla1[[#This Row],[SRS]],".",Tabla1[[#This Row],[AREA]],".",Tabla1[[#This Row],[TIPO]]))</f>
        <v>#REF!</v>
      </c>
      <c r="C360" s="392" t="e">
        <f>IF(Tabla1[[#This Row],[Código_Actividad]]="","",'[5]Formulario PPGR1'!#REF!)</f>
        <v>#REF!</v>
      </c>
      <c r="D360" s="392" t="e">
        <f>IF(Tabla1[[#This Row],[Código_Actividad]]="","",'[5]Formulario PPGR1'!#REF!)</f>
        <v>#REF!</v>
      </c>
      <c r="E360" s="392" t="e">
        <f>IF(Tabla1[[#This Row],[Código_Actividad]]="","",'[5]Formulario PPGR1'!#REF!)</f>
        <v>#REF!</v>
      </c>
      <c r="F360" s="392" t="e">
        <f>IF(Tabla1[[#This Row],[Código_Actividad]]="","",'[5]Formulario PPGR1'!#REF!)</f>
        <v>#REF!</v>
      </c>
      <c r="G360" s="381" t="s">
        <v>1855</v>
      </c>
      <c r="H360" s="381" t="s">
        <v>1856</v>
      </c>
      <c r="I360" s="381" t="s">
        <v>1764</v>
      </c>
      <c r="J360" s="381">
        <v>8</v>
      </c>
      <c r="K360" s="382">
        <v>7415</v>
      </c>
      <c r="L360" s="382" t="e">
        <f>[6]!Tabla1[[#This Row],[Cantidad de Insumos]]*[6]!Tabla1[[#This Row],[Precio Unitario]]</f>
        <v>#REF!</v>
      </c>
      <c r="M360" s="383">
        <v>239301</v>
      </c>
      <c r="N360" s="384" t="s">
        <v>33</v>
      </c>
    </row>
    <row r="361" spans="2:14" s="56" customFormat="1" ht="15.75">
      <c r="B361" s="392" t="e">
        <f>IF(Tabla1[[#This Row],[Código_Actividad]]="","",CONCATENATE(Tabla1[[#This Row],[POA]],".",Tabla1[[#This Row],[SRS]],".",Tabla1[[#This Row],[AREA]],".",Tabla1[[#This Row],[TIPO]]))</f>
        <v>#REF!</v>
      </c>
      <c r="C361" s="392" t="e">
        <f>IF(Tabla1[[#This Row],[Código_Actividad]]="","",'[5]Formulario PPGR1'!#REF!)</f>
        <v>#REF!</v>
      </c>
      <c r="D361" s="392" t="e">
        <f>IF(Tabla1[[#This Row],[Código_Actividad]]="","",'[5]Formulario PPGR1'!#REF!)</f>
        <v>#REF!</v>
      </c>
      <c r="E361" s="392" t="e">
        <f>IF(Tabla1[[#This Row],[Código_Actividad]]="","",'[5]Formulario PPGR1'!#REF!)</f>
        <v>#REF!</v>
      </c>
      <c r="F361" s="392" t="e">
        <f>IF(Tabla1[[#This Row],[Código_Actividad]]="","",'[5]Formulario PPGR1'!#REF!)</f>
        <v>#REF!</v>
      </c>
      <c r="G361" s="381" t="s">
        <v>1857</v>
      </c>
      <c r="H361" s="381" t="s">
        <v>1858</v>
      </c>
      <c r="I361" s="381" t="s">
        <v>1769</v>
      </c>
      <c r="J361" s="381">
        <v>24</v>
      </c>
      <c r="K361" s="382">
        <v>120</v>
      </c>
      <c r="L361" s="382" t="e">
        <f>[6]!Tabla1[[#This Row],[Cantidad de Insumos]]*[6]!Tabla1[[#This Row],[Precio Unitario]]</f>
        <v>#REF!</v>
      </c>
      <c r="M361" s="383">
        <v>239301</v>
      </c>
      <c r="N361" s="384" t="s">
        <v>33</v>
      </c>
    </row>
    <row r="362" spans="2:14" s="56" customFormat="1" ht="15.75">
      <c r="B362" s="392" t="e">
        <f>IF(Tabla1[[#This Row],[Código_Actividad]]="","",CONCATENATE(Tabla1[[#This Row],[POA]],".",Tabla1[[#This Row],[SRS]],".",Tabla1[[#This Row],[AREA]],".",Tabla1[[#This Row],[TIPO]]))</f>
        <v>#REF!</v>
      </c>
      <c r="C362" s="392" t="e">
        <f>IF(Tabla1[[#This Row],[Código_Actividad]]="","",'[5]Formulario PPGR1'!#REF!)</f>
        <v>#REF!</v>
      </c>
      <c r="D362" s="392" t="e">
        <f>IF(Tabla1[[#This Row],[Código_Actividad]]="","",'[5]Formulario PPGR1'!#REF!)</f>
        <v>#REF!</v>
      </c>
      <c r="E362" s="392" t="e">
        <f>IF(Tabla1[[#This Row],[Código_Actividad]]="","",'[5]Formulario PPGR1'!#REF!)</f>
        <v>#REF!</v>
      </c>
      <c r="F362" s="392" t="e">
        <f>IF(Tabla1[[#This Row],[Código_Actividad]]="","",'[5]Formulario PPGR1'!#REF!)</f>
        <v>#REF!</v>
      </c>
      <c r="G362" s="381" t="s">
        <v>1859</v>
      </c>
      <c r="H362" s="381" t="s">
        <v>1860</v>
      </c>
      <c r="I362" s="381" t="s">
        <v>1808</v>
      </c>
      <c r="J362" s="381">
        <v>4</v>
      </c>
      <c r="K362" s="382">
        <v>80</v>
      </c>
      <c r="L362" s="382" t="e">
        <f>[6]!Tabla1[[#This Row],[Cantidad de Insumos]]*[6]!Tabla1[[#This Row],[Precio Unitario]]</f>
        <v>#REF!</v>
      </c>
      <c r="M362" s="383">
        <v>239301</v>
      </c>
      <c r="N362" s="384" t="s">
        <v>33</v>
      </c>
    </row>
    <row r="363" spans="2:14" s="56" customFormat="1" ht="15.75">
      <c r="B363" s="392" t="e">
        <f>IF(Tabla1[[#This Row],[Código_Actividad]]="","",CONCATENATE(Tabla1[[#This Row],[POA]],".",Tabla1[[#This Row],[SRS]],".",Tabla1[[#This Row],[AREA]],".",Tabla1[[#This Row],[TIPO]]))</f>
        <v>#REF!</v>
      </c>
      <c r="C363" s="392" t="e">
        <f>IF(Tabla1[[#This Row],[Código_Actividad]]="","",'[5]Formulario PPGR1'!#REF!)</f>
        <v>#REF!</v>
      </c>
      <c r="D363" s="392" t="e">
        <f>IF(Tabla1[[#This Row],[Código_Actividad]]="","",'[5]Formulario PPGR1'!#REF!)</f>
        <v>#REF!</v>
      </c>
      <c r="E363" s="392" t="e">
        <f>IF(Tabla1[[#This Row],[Código_Actividad]]="","",'[5]Formulario PPGR1'!#REF!)</f>
        <v>#REF!</v>
      </c>
      <c r="F363" s="392" t="e">
        <f>IF(Tabla1[[#This Row],[Código_Actividad]]="","",'[5]Formulario PPGR1'!#REF!)</f>
        <v>#REF!</v>
      </c>
      <c r="G363" s="381" t="s">
        <v>1861</v>
      </c>
      <c r="H363" s="381" t="s">
        <v>1862</v>
      </c>
      <c r="I363" s="381" t="s">
        <v>1808</v>
      </c>
      <c r="J363" s="381">
        <v>800</v>
      </c>
      <c r="K363" s="382">
        <v>110</v>
      </c>
      <c r="L363" s="382" t="e">
        <f>[6]!Tabla1[[#This Row],[Cantidad de Insumos]]*[6]!Tabla1[[#This Row],[Precio Unitario]]</f>
        <v>#REF!</v>
      </c>
      <c r="M363" s="383">
        <v>239301</v>
      </c>
      <c r="N363" s="384" t="s">
        <v>33</v>
      </c>
    </row>
    <row r="364" spans="2:14" s="56" customFormat="1" ht="15.75">
      <c r="B364" s="392" t="e">
        <f>IF(Tabla1[[#This Row],[Código_Actividad]]="","",CONCATENATE(Tabla1[[#This Row],[POA]],".",Tabla1[[#This Row],[SRS]],".",Tabla1[[#This Row],[AREA]],".",Tabla1[[#This Row],[TIPO]]))</f>
        <v>#REF!</v>
      </c>
      <c r="C364" s="392" t="e">
        <f>IF(Tabla1[[#This Row],[Código_Actividad]]="","",'[5]Formulario PPGR1'!#REF!)</f>
        <v>#REF!</v>
      </c>
      <c r="D364" s="392" t="e">
        <f>IF(Tabla1[[#This Row],[Código_Actividad]]="","",'[5]Formulario PPGR1'!#REF!)</f>
        <v>#REF!</v>
      </c>
      <c r="E364" s="392" t="e">
        <f>IF(Tabla1[[#This Row],[Código_Actividad]]="","",'[5]Formulario PPGR1'!#REF!)</f>
        <v>#REF!</v>
      </c>
      <c r="F364" s="392" t="e">
        <f>IF(Tabla1[[#This Row],[Código_Actividad]]="","",'[5]Formulario PPGR1'!#REF!)</f>
        <v>#REF!</v>
      </c>
      <c r="G364" s="381" t="s">
        <v>1863</v>
      </c>
      <c r="H364" s="381" t="s">
        <v>1864</v>
      </c>
      <c r="I364" s="381" t="s">
        <v>1769</v>
      </c>
      <c r="J364" s="381">
        <v>4</v>
      </c>
      <c r="K364" s="382">
        <v>1652</v>
      </c>
      <c r="L364" s="382" t="e">
        <f>[6]!Tabla1[[#This Row],[Cantidad de Insumos]]*[6]!Tabla1[[#This Row],[Precio Unitario]]</f>
        <v>#REF!</v>
      </c>
      <c r="M364" s="383">
        <v>239301</v>
      </c>
      <c r="N364" s="384" t="s">
        <v>33</v>
      </c>
    </row>
    <row r="365" spans="2:14" s="56" customFormat="1" ht="15.75">
      <c r="B365" s="392" t="e">
        <f>IF(Tabla1[[#This Row],[Código_Actividad]]="","",CONCATENATE(Tabla1[[#This Row],[POA]],".",Tabla1[[#This Row],[SRS]],".",Tabla1[[#This Row],[AREA]],".",Tabla1[[#This Row],[TIPO]]))</f>
        <v>#REF!</v>
      </c>
      <c r="C365" s="392" t="e">
        <f>IF(Tabla1[[#This Row],[Código_Actividad]]="","",'[5]Formulario PPGR1'!#REF!)</f>
        <v>#REF!</v>
      </c>
      <c r="D365" s="392" t="e">
        <f>IF(Tabla1[[#This Row],[Código_Actividad]]="","",'[5]Formulario PPGR1'!#REF!)</f>
        <v>#REF!</v>
      </c>
      <c r="E365" s="392" t="e">
        <f>IF(Tabla1[[#This Row],[Código_Actividad]]="","",'[5]Formulario PPGR1'!#REF!)</f>
        <v>#REF!</v>
      </c>
      <c r="F365" s="392" t="e">
        <f>IF(Tabla1[[#This Row],[Código_Actividad]]="","",'[5]Formulario PPGR1'!#REF!)</f>
        <v>#REF!</v>
      </c>
      <c r="G365" s="381" t="s">
        <v>1865</v>
      </c>
      <c r="H365" s="381" t="s">
        <v>1866</v>
      </c>
      <c r="I365" s="381" t="s">
        <v>324</v>
      </c>
      <c r="J365" s="381">
        <v>240</v>
      </c>
      <c r="K365" s="382">
        <v>950</v>
      </c>
      <c r="L365" s="382" t="e">
        <f>[6]!Tabla1[[#This Row],[Cantidad de Insumos]]*[6]!Tabla1[[#This Row],[Precio Unitario]]</f>
        <v>#REF!</v>
      </c>
      <c r="M365" s="383">
        <v>239301</v>
      </c>
      <c r="N365" s="384" t="s">
        <v>33</v>
      </c>
    </row>
    <row r="366" spans="2:14" s="56" customFormat="1" ht="15.75">
      <c r="B366" s="392" t="e">
        <f>IF(Tabla1[[#This Row],[Código_Actividad]]="","",CONCATENATE(Tabla1[[#This Row],[POA]],".",Tabla1[[#This Row],[SRS]],".",Tabla1[[#This Row],[AREA]],".",Tabla1[[#This Row],[TIPO]]))</f>
        <v>#REF!</v>
      </c>
      <c r="C366" s="392" t="e">
        <f>IF(Tabla1[[#This Row],[Código_Actividad]]="","",'[5]Formulario PPGR1'!#REF!)</f>
        <v>#REF!</v>
      </c>
      <c r="D366" s="392" t="e">
        <f>IF(Tabla1[[#This Row],[Código_Actividad]]="","",'[5]Formulario PPGR1'!#REF!)</f>
        <v>#REF!</v>
      </c>
      <c r="E366" s="392" t="e">
        <f>IF(Tabla1[[#This Row],[Código_Actividad]]="","",'[5]Formulario PPGR1'!#REF!)</f>
        <v>#REF!</v>
      </c>
      <c r="F366" s="392" t="e">
        <f>IF(Tabla1[[#This Row],[Código_Actividad]]="","",'[5]Formulario PPGR1'!#REF!)</f>
        <v>#REF!</v>
      </c>
      <c r="G366" s="381" t="s">
        <v>1867</v>
      </c>
      <c r="H366" s="381" t="s">
        <v>1868</v>
      </c>
      <c r="I366" s="381" t="s">
        <v>1764</v>
      </c>
      <c r="J366" s="381">
        <v>80</v>
      </c>
      <c r="K366" s="382">
        <v>780</v>
      </c>
      <c r="L366" s="382" t="e">
        <f>[6]!Tabla1[[#This Row],[Cantidad de Insumos]]*[6]!Tabla1[[#This Row],[Precio Unitario]]</f>
        <v>#REF!</v>
      </c>
      <c r="M366" s="383">
        <v>237299</v>
      </c>
      <c r="N366" s="384" t="s">
        <v>33</v>
      </c>
    </row>
    <row r="367" spans="2:14" s="56" customFormat="1" ht="15.75">
      <c r="B367" s="392" t="e">
        <f>IF(Tabla1[[#This Row],[Código_Actividad]]="","",CONCATENATE(Tabla1[[#This Row],[POA]],".",Tabla1[[#This Row],[SRS]],".",Tabla1[[#This Row],[AREA]],".",Tabla1[[#This Row],[TIPO]]))</f>
        <v>#REF!</v>
      </c>
      <c r="C367" s="392" t="e">
        <f>IF(Tabla1[[#This Row],[Código_Actividad]]="","",'[5]Formulario PPGR1'!#REF!)</f>
        <v>#REF!</v>
      </c>
      <c r="D367" s="392" t="e">
        <f>IF(Tabla1[[#This Row],[Código_Actividad]]="","",'[5]Formulario PPGR1'!#REF!)</f>
        <v>#REF!</v>
      </c>
      <c r="E367" s="392" t="e">
        <f>IF(Tabla1[[#This Row],[Código_Actividad]]="","",'[5]Formulario PPGR1'!#REF!)</f>
        <v>#REF!</v>
      </c>
      <c r="F367" s="392" t="e">
        <f>IF(Tabla1[[#This Row],[Código_Actividad]]="","",'[5]Formulario PPGR1'!#REF!)</f>
        <v>#REF!</v>
      </c>
      <c r="G367" s="381" t="s">
        <v>1869</v>
      </c>
      <c r="H367" s="381" t="s">
        <v>1870</v>
      </c>
      <c r="I367" s="381" t="s">
        <v>1808</v>
      </c>
      <c r="J367" s="381">
        <v>72</v>
      </c>
      <c r="K367" s="382">
        <v>850</v>
      </c>
      <c r="L367" s="382" t="e">
        <f>[6]!Tabla1[[#This Row],[Cantidad de Insumos]]*[6]!Tabla1[[#This Row],[Precio Unitario]]</f>
        <v>#REF!</v>
      </c>
      <c r="M367" s="383">
        <v>237203</v>
      </c>
      <c r="N367" s="384" t="s">
        <v>33</v>
      </c>
    </row>
    <row r="368" spans="2:14" s="56" customFormat="1" ht="15.75">
      <c r="B368" s="392" t="e">
        <f>IF(Tabla1[[#This Row],[Código_Actividad]]="","",CONCATENATE(Tabla1[[#This Row],[POA]],".",Tabla1[[#This Row],[SRS]],".",Tabla1[[#This Row],[AREA]],".",Tabla1[[#This Row],[TIPO]]))</f>
        <v>#REF!</v>
      </c>
      <c r="C368" s="392" t="e">
        <f>IF(Tabla1[[#This Row],[Código_Actividad]]="","",'[5]Formulario PPGR1'!#REF!)</f>
        <v>#REF!</v>
      </c>
      <c r="D368" s="392" t="e">
        <f>IF(Tabla1[[#This Row],[Código_Actividad]]="","",'[5]Formulario PPGR1'!#REF!)</f>
        <v>#REF!</v>
      </c>
      <c r="E368" s="392" t="e">
        <f>IF(Tabla1[[#This Row],[Código_Actividad]]="","",'[5]Formulario PPGR1'!#REF!)</f>
        <v>#REF!</v>
      </c>
      <c r="F368" s="392" t="e">
        <f>IF(Tabla1[[#This Row],[Código_Actividad]]="","",'[5]Formulario PPGR1'!#REF!)</f>
        <v>#REF!</v>
      </c>
      <c r="G368" s="381" t="s">
        <v>1871</v>
      </c>
      <c r="H368" s="381" t="s">
        <v>1872</v>
      </c>
      <c r="I368" s="381" t="s">
        <v>1808</v>
      </c>
      <c r="J368" s="381">
        <v>96</v>
      </c>
      <c r="K368" s="382">
        <v>4930.01</v>
      </c>
      <c r="L368" s="382" t="e">
        <f>[6]!Tabla1[[#This Row],[Cantidad de Insumos]]*[6]!Tabla1[[#This Row],[Precio Unitario]]</f>
        <v>#REF!</v>
      </c>
      <c r="M368" s="383">
        <v>237203</v>
      </c>
      <c r="N368" s="384" t="s">
        <v>33</v>
      </c>
    </row>
    <row r="369" spans="2:14" s="56" customFormat="1" ht="15.75">
      <c r="B369" s="392" t="e">
        <f>IF(Tabla1[[#This Row],[Código_Actividad]]="","",CONCATENATE(Tabla1[[#This Row],[POA]],".",Tabla1[[#This Row],[SRS]],".",Tabla1[[#This Row],[AREA]],".",Tabla1[[#This Row],[TIPO]]))</f>
        <v>#REF!</v>
      </c>
      <c r="C369" s="392" t="e">
        <f>IF(Tabla1[[#This Row],[Código_Actividad]]="","",'[5]Formulario PPGR1'!#REF!)</f>
        <v>#REF!</v>
      </c>
      <c r="D369" s="392" t="e">
        <f>IF(Tabla1[[#This Row],[Código_Actividad]]="","",'[5]Formulario PPGR1'!#REF!)</f>
        <v>#REF!</v>
      </c>
      <c r="E369" s="392" t="e">
        <f>IF(Tabla1[[#This Row],[Código_Actividad]]="","",'[5]Formulario PPGR1'!#REF!)</f>
        <v>#REF!</v>
      </c>
      <c r="F369" s="392" t="e">
        <f>IF(Tabla1[[#This Row],[Código_Actividad]]="","",'[5]Formulario PPGR1'!#REF!)</f>
        <v>#REF!</v>
      </c>
      <c r="G369" s="381" t="s">
        <v>1873</v>
      </c>
      <c r="H369" s="381" t="s">
        <v>1874</v>
      </c>
      <c r="I369" s="381" t="s">
        <v>1808</v>
      </c>
      <c r="J369" s="381">
        <v>48</v>
      </c>
      <c r="K369" s="382">
        <v>2980</v>
      </c>
      <c r="L369" s="382" t="e">
        <f>[6]!Tabla1[[#This Row],[Cantidad de Insumos]]*[6]!Tabla1[[#This Row],[Precio Unitario]]</f>
        <v>#REF!</v>
      </c>
      <c r="M369" s="383">
        <v>237203</v>
      </c>
      <c r="N369" s="384" t="s">
        <v>33</v>
      </c>
    </row>
    <row r="370" spans="2:14" s="56" customFormat="1" ht="15.75">
      <c r="B370" s="392" t="e">
        <f>IF(Tabla1[[#This Row],[Código_Actividad]]="","",CONCATENATE(Tabla1[[#This Row],[POA]],".",Tabla1[[#This Row],[SRS]],".",Tabla1[[#This Row],[AREA]],".",Tabla1[[#This Row],[TIPO]]))</f>
        <v>#REF!</v>
      </c>
      <c r="C370" s="392" t="e">
        <f>IF(Tabla1[[#This Row],[Código_Actividad]]="","",'[5]Formulario PPGR1'!#REF!)</f>
        <v>#REF!</v>
      </c>
      <c r="D370" s="392" t="e">
        <f>IF(Tabla1[[#This Row],[Código_Actividad]]="","",'[5]Formulario PPGR1'!#REF!)</f>
        <v>#REF!</v>
      </c>
      <c r="E370" s="392" t="e">
        <f>IF(Tabla1[[#This Row],[Código_Actividad]]="","",'[5]Formulario PPGR1'!#REF!)</f>
        <v>#REF!</v>
      </c>
      <c r="F370" s="392" t="e">
        <f>IF(Tabla1[[#This Row],[Código_Actividad]]="","",'[5]Formulario PPGR1'!#REF!)</f>
        <v>#REF!</v>
      </c>
      <c r="G370" s="381" t="s">
        <v>1875</v>
      </c>
      <c r="H370" s="381" t="s">
        <v>1876</v>
      </c>
      <c r="I370" s="381" t="s">
        <v>1769</v>
      </c>
      <c r="J370" s="381">
        <v>96</v>
      </c>
      <c r="K370" s="382">
        <v>324.5</v>
      </c>
      <c r="L370" s="382" t="e">
        <f>[6]!Tabla1[[#This Row],[Cantidad de Insumos]]*[6]!Tabla1[[#This Row],[Precio Unitario]]</f>
        <v>#REF!</v>
      </c>
      <c r="M370" s="383">
        <v>237203</v>
      </c>
      <c r="N370" s="384" t="s">
        <v>33</v>
      </c>
    </row>
    <row r="371" spans="2:14" s="56" customFormat="1" ht="15.75">
      <c r="B371" s="392" t="e">
        <f>IF(Tabla1[[#This Row],[Código_Actividad]]="","",CONCATENATE(Tabla1[[#This Row],[POA]],".",Tabla1[[#This Row],[SRS]],".",Tabla1[[#This Row],[AREA]],".",Tabla1[[#This Row],[TIPO]]))</f>
        <v>#REF!</v>
      </c>
      <c r="C371" s="392" t="e">
        <f>IF(Tabla1[[#This Row],[Código_Actividad]]="","",'[5]Formulario PPGR1'!#REF!)</f>
        <v>#REF!</v>
      </c>
      <c r="D371" s="392" t="e">
        <f>IF(Tabla1[[#This Row],[Código_Actividad]]="","",'[5]Formulario PPGR1'!#REF!)</f>
        <v>#REF!</v>
      </c>
      <c r="E371" s="392" t="e">
        <f>IF(Tabla1[[#This Row],[Código_Actividad]]="","",'[5]Formulario PPGR1'!#REF!)</f>
        <v>#REF!</v>
      </c>
      <c r="F371" s="392" t="e">
        <f>IF(Tabla1[[#This Row],[Código_Actividad]]="","",'[5]Formulario PPGR1'!#REF!)</f>
        <v>#REF!</v>
      </c>
      <c r="G371" s="381" t="s">
        <v>1877</v>
      </c>
      <c r="H371" s="381" t="s">
        <v>1878</v>
      </c>
      <c r="I371" s="381" t="s">
        <v>1808</v>
      </c>
      <c r="J371" s="381">
        <v>72</v>
      </c>
      <c r="K371" s="382">
        <v>300</v>
      </c>
      <c r="L371" s="382" t="e">
        <f>[6]!Tabla1[[#This Row],[Cantidad de Insumos]]*[6]!Tabla1[[#This Row],[Precio Unitario]]</f>
        <v>#REF!</v>
      </c>
      <c r="M371" s="383">
        <v>237203</v>
      </c>
      <c r="N371" s="384" t="s">
        <v>33</v>
      </c>
    </row>
    <row r="372" spans="2:14" s="56" customFormat="1" ht="15.75">
      <c r="B372" s="392" t="e">
        <f>IF(Tabla1[[#This Row],[Código_Actividad]]="","",CONCATENATE(Tabla1[[#This Row],[POA]],".",Tabla1[[#This Row],[SRS]],".",Tabla1[[#This Row],[AREA]],".",Tabla1[[#This Row],[TIPO]]))</f>
        <v>#REF!</v>
      </c>
      <c r="C372" s="392" t="e">
        <f>IF(Tabla1[[#This Row],[Código_Actividad]]="","",'[5]Formulario PPGR1'!#REF!)</f>
        <v>#REF!</v>
      </c>
      <c r="D372" s="392" t="e">
        <f>IF(Tabla1[[#This Row],[Código_Actividad]]="","",'[5]Formulario PPGR1'!#REF!)</f>
        <v>#REF!</v>
      </c>
      <c r="E372" s="392" t="e">
        <f>IF(Tabla1[[#This Row],[Código_Actividad]]="","",'[5]Formulario PPGR1'!#REF!)</f>
        <v>#REF!</v>
      </c>
      <c r="F372" s="392" t="e">
        <f>IF(Tabla1[[#This Row],[Código_Actividad]]="","",'[5]Formulario PPGR1'!#REF!)</f>
        <v>#REF!</v>
      </c>
      <c r="G372" s="381" t="s">
        <v>1879</v>
      </c>
      <c r="H372" s="381" t="s">
        <v>1880</v>
      </c>
      <c r="I372" s="381" t="s">
        <v>1808</v>
      </c>
      <c r="J372" s="381">
        <v>128</v>
      </c>
      <c r="K372" s="382">
        <v>965</v>
      </c>
      <c r="L372" s="382" t="e">
        <f>[6]!Tabla1[[#This Row],[Cantidad de Insumos]]*[6]!Tabla1[[#This Row],[Precio Unitario]]</f>
        <v>#REF!</v>
      </c>
      <c r="M372" s="383">
        <v>237203</v>
      </c>
      <c r="N372" s="384" t="s">
        <v>33</v>
      </c>
    </row>
    <row r="373" spans="2:14" s="56" customFormat="1" ht="15.75">
      <c r="B373" s="392" t="e">
        <f>IF(Tabla1[[#This Row],[Código_Actividad]]="","",CONCATENATE(Tabla1[[#This Row],[POA]],".",Tabla1[[#This Row],[SRS]],".",Tabla1[[#This Row],[AREA]],".",Tabla1[[#This Row],[TIPO]]))</f>
        <v>#REF!</v>
      </c>
      <c r="C373" s="392" t="e">
        <f>IF(Tabla1[[#This Row],[Código_Actividad]]="","",'[5]Formulario PPGR1'!#REF!)</f>
        <v>#REF!</v>
      </c>
      <c r="D373" s="392" t="e">
        <f>IF(Tabla1[[#This Row],[Código_Actividad]]="","",'[5]Formulario PPGR1'!#REF!)</f>
        <v>#REF!</v>
      </c>
      <c r="E373" s="392" t="e">
        <f>IF(Tabla1[[#This Row],[Código_Actividad]]="","",'[5]Formulario PPGR1'!#REF!)</f>
        <v>#REF!</v>
      </c>
      <c r="F373" s="392" t="e">
        <f>IF(Tabla1[[#This Row],[Código_Actividad]]="","",'[5]Formulario PPGR1'!#REF!)</f>
        <v>#REF!</v>
      </c>
      <c r="G373" s="381" t="s">
        <v>1881</v>
      </c>
      <c r="H373" s="381" t="s">
        <v>1882</v>
      </c>
      <c r="I373" s="381" t="s">
        <v>1883</v>
      </c>
      <c r="J373" s="381">
        <v>240</v>
      </c>
      <c r="K373" s="382">
        <v>90.17</v>
      </c>
      <c r="L373" s="382" t="e">
        <f>[6]!Tabla1[[#This Row],[Cantidad de Insumos]]*[6]!Tabla1[[#This Row],[Precio Unitario]]</f>
        <v>#REF!</v>
      </c>
      <c r="M373" s="383">
        <v>239301</v>
      </c>
      <c r="N373" s="384" t="s">
        <v>33</v>
      </c>
    </row>
    <row r="374" spans="2:14" s="56" customFormat="1" ht="15.75">
      <c r="B374" s="392" t="e">
        <f>IF(Tabla1[[#This Row],[Código_Actividad]]="","",CONCATENATE(Tabla1[[#This Row],[POA]],".",Tabla1[[#This Row],[SRS]],".",Tabla1[[#This Row],[AREA]],".",Tabla1[[#This Row],[TIPO]]))</f>
        <v>#REF!</v>
      </c>
      <c r="C374" s="392" t="e">
        <f>IF(Tabla1[[#This Row],[Código_Actividad]]="","",'[5]Formulario PPGR1'!#REF!)</f>
        <v>#REF!</v>
      </c>
      <c r="D374" s="392" t="e">
        <f>IF(Tabla1[[#This Row],[Código_Actividad]]="","",'[5]Formulario PPGR1'!#REF!)</f>
        <v>#REF!</v>
      </c>
      <c r="E374" s="392" t="e">
        <f>IF(Tabla1[[#This Row],[Código_Actividad]]="","",'[5]Formulario PPGR1'!#REF!)</f>
        <v>#REF!</v>
      </c>
      <c r="F374" s="392" t="e">
        <f>IF(Tabla1[[#This Row],[Código_Actividad]]="","",'[5]Formulario PPGR1'!#REF!)</f>
        <v>#REF!</v>
      </c>
      <c r="G374" s="381" t="s">
        <v>1884</v>
      </c>
      <c r="H374" s="381" t="s">
        <v>1885</v>
      </c>
      <c r="I374" s="381" t="s">
        <v>1764</v>
      </c>
      <c r="J374" s="381">
        <v>4</v>
      </c>
      <c r="K374" s="382">
        <v>9700</v>
      </c>
      <c r="L374" s="382" t="e">
        <f>[6]!Tabla1[[#This Row],[Cantidad de Insumos]]*[6]!Tabla1[[#This Row],[Precio Unitario]]</f>
        <v>#REF!</v>
      </c>
      <c r="M374" s="383">
        <v>237299</v>
      </c>
      <c r="N374" s="384" t="s">
        <v>33</v>
      </c>
    </row>
    <row r="375" spans="2:14" s="56" customFormat="1" ht="15.75">
      <c r="B375" s="392" t="e">
        <f>IF(Tabla1[[#This Row],[Código_Actividad]]="","",CONCATENATE(Tabla1[[#This Row],[POA]],".",Tabla1[[#This Row],[SRS]],".",Tabla1[[#This Row],[AREA]],".",Tabla1[[#This Row],[TIPO]]))</f>
        <v>#REF!</v>
      </c>
      <c r="C375" s="392" t="e">
        <f>IF(Tabla1[[#This Row],[Código_Actividad]]="","",'[5]Formulario PPGR1'!#REF!)</f>
        <v>#REF!</v>
      </c>
      <c r="D375" s="392" t="e">
        <f>IF(Tabla1[[#This Row],[Código_Actividad]]="","",'[5]Formulario PPGR1'!#REF!)</f>
        <v>#REF!</v>
      </c>
      <c r="E375" s="392" t="e">
        <f>IF(Tabla1[[#This Row],[Código_Actividad]]="","",'[5]Formulario PPGR1'!#REF!)</f>
        <v>#REF!</v>
      </c>
      <c r="F375" s="392" t="e">
        <f>IF(Tabla1[[#This Row],[Código_Actividad]]="","",'[5]Formulario PPGR1'!#REF!)</f>
        <v>#REF!</v>
      </c>
      <c r="G375" s="381" t="s">
        <v>1886</v>
      </c>
      <c r="H375" s="381" t="s">
        <v>1887</v>
      </c>
      <c r="I375" s="381" t="s">
        <v>1764</v>
      </c>
      <c r="J375" s="381">
        <v>200</v>
      </c>
      <c r="K375" s="382">
        <v>350</v>
      </c>
      <c r="L375" s="382" t="e">
        <f>[6]!Tabla1[[#This Row],[Cantidad de Insumos]]*[6]!Tabla1[[#This Row],[Precio Unitario]]</f>
        <v>#REF!</v>
      </c>
      <c r="M375" s="383">
        <v>237299</v>
      </c>
      <c r="N375" s="384" t="s">
        <v>33</v>
      </c>
    </row>
    <row r="376" spans="2:14" s="56" customFormat="1" ht="15.75">
      <c r="B376" s="392" t="e">
        <f>IF(Tabla1[[#This Row],[Código_Actividad]]="","",CONCATENATE(Tabla1[[#This Row],[POA]],".",Tabla1[[#This Row],[SRS]],".",Tabla1[[#This Row],[AREA]],".",Tabla1[[#This Row],[TIPO]]))</f>
        <v>#REF!</v>
      </c>
      <c r="C376" s="392" t="e">
        <f>IF(Tabla1[[#This Row],[Código_Actividad]]="","",'[5]Formulario PPGR1'!#REF!)</f>
        <v>#REF!</v>
      </c>
      <c r="D376" s="392" t="e">
        <f>IF(Tabla1[[#This Row],[Código_Actividad]]="","",'[5]Formulario PPGR1'!#REF!)</f>
        <v>#REF!</v>
      </c>
      <c r="E376" s="392" t="e">
        <f>IF(Tabla1[[#This Row],[Código_Actividad]]="","",'[5]Formulario PPGR1'!#REF!)</f>
        <v>#REF!</v>
      </c>
      <c r="F376" s="392" t="e">
        <f>IF(Tabla1[[#This Row],[Código_Actividad]]="","",'[5]Formulario PPGR1'!#REF!)</f>
        <v>#REF!</v>
      </c>
      <c r="G376" s="381" t="s">
        <v>1888</v>
      </c>
      <c r="H376" s="381" t="s">
        <v>1889</v>
      </c>
      <c r="I376" s="381" t="s">
        <v>1764</v>
      </c>
      <c r="J376" s="381">
        <v>20</v>
      </c>
      <c r="K376" s="382">
        <v>725</v>
      </c>
      <c r="L376" s="382" t="e">
        <f>[6]!Tabla1[[#This Row],[Cantidad de Insumos]]*[6]!Tabla1[[#This Row],[Precio Unitario]]</f>
        <v>#REF!</v>
      </c>
      <c r="M376" s="383">
        <v>237299</v>
      </c>
      <c r="N376" s="384" t="s">
        <v>33</v>
      </c>
    </row>
    <row r="377" spans="2:14" s="56" customFormat="1" ht="15.75">
      <c r="B377" s="392" t="e">
        <f>IF(Tabla1[[#This Row],[Código_Actividad]]="","",CONCATENATE(Tabla1[[#This Row],[POA]],".",Tabla1[[#This Row],[SRS]],".",Tabla1[[#This Row],[AREA]],".",Tabla1[[#This Row],[TIPO]]))</f>
        <v>#REF!</v>
      </c>
      <c r="C377" s="392" t="e">
        <f>IF(Tabla1[[#This Row],[Código_Actividad]]="","",'[5]Formulario PPGR1'!#REF!)</f>
        <v>#REF!</v>
      </c>
      <c r="D377" s="392" t="e">
        <f>IF(Tabla1[[#This Row],[Código_Actividad]]="","",'[5]Formulario PPGR1'!#REF!)</f>
        <v>#REF!</v>
      </c>
      <c r="E377" s="392" t="e">
        <f>IF(Tabla1[[#This Row],[Código_Actividad]]="","",'[5]Formulario PPGR1'!#REF!)</f>
        <v>#REF!</v>
      </c>
      <c r="F377" s="392" t="e">
        <f>IF(Tabla1[[#This Row],[Código_Actividad]]="","",'[5]Formulario PPGR1'!#REF!)</f>
        <v>#REF!</v>
      </c>
      <c r="G377" s="381" t="s">
        <v>1890</v>
      </c>
      <c r="H377" s="381" t="s">
        <v>1891</v>
      </c>
      <c r="I377" s="381" t="s">
        <v>1764</v>
      </c>
      <c r="J377" s="381">
        <v>200</v>
      </c>
      <c r="K377" s="382">
        <v>350</v>
      </c>
      <c r="L377" s="382" t="e">
        <f>[6]!Tabla1[[#This Row],[Cantidad de Insumos]]*[6]!Tabla1[[#This Row],[Precio Unitario]]</f>
        <v>#REF!</v>
      </c>
      <c r="M377" s="383">
        <v>237299</v>
      </c>
      <c r="N377" s="384" t="s">
        <v>33</v>
      </c>
    </row>
    <row r="378" spans="2:14" s="56" customFormat="1" ht="15.75">
      <c r="B378" s="392" t="e">
        <f>IF(Tabla1[[#This Row],[Código_Actividad]]="","",CONCATENATE(Tabla1[[#This Row],[POA]],".",Tabla1[[#This Row],[SRS]],".",Tabla1[[#This Row],[AREA]],".",Tabla1[[#This Row],[TIPO]]))</f>
        <v>#REF!</v>
      </c>
      <c r="C378" s="392" t="e">
        <f>IF(Tabla1[[#This Row],[Código_Actividad]]="","",'[5]Formulario PPGR1'!#REF!)</f>
        <v>#REF!</v>
      </c>
      <c r="D378" s="392" t="e">
        <f>IF(Tabla1[[#This Row],[Código_Actividad]]="","",'[5]Formulario PPGR1'!#REF!)</f>
        <v>#REF!</v>
      </c>
      <c r="E378" s="392" t="e">
        <f>IF(Tabla1[[#This Row],[Código_Actividad]]="","",'[5]Formulario PPGR1'!#REF!)</f>
        <v>#REF!</v>
      </c>
      <c r="F378" s="392" t="e">
        <f>IF(Tabla1[[#This Row],[Código_Actividad]]="","",'[5]Formulario PPGR1'!#REF!)</f>
        <v>#REF!</v>
      </c>
      <c r="G378" s="381" t="s">
        <v>1892</v>
      </c>
      <c r="H378" s="381" t="s">
        <v>1893</v>
      </c>
      <c r="I378" s="381" t="s">
        <v>1764</v>
      </c>
      <c r="J378" s="381">
        <v>200</v>
      </c>
      <c r="K378" s="382">
        <v>663</v>
      </c>
      <c r="L378" s="382" t="e">
        <f>[6]!Tabla1[[#This Row],[Cantidad de Insumos]]*[6]!Tabla1[[#This Row],[Precio Unitario]]</f>
        <v>#REF!</v>
      </c>
      <c r="M378" s="383">
        <v>237299</v>
      </c>
      <c r="N378" s="384" t="s">
        <v>33</v>
      </c>
    </row>
    <row r="379" spans="2:14" ht="15.75">
      <c r="B379" s="392" t="e">
        <f>IF(Tabla1[[#This Row],[Código_Actividad]]="","",CONCATENATE(Tabla1[[#This Row],[POA]],".",Tabla1[[#This Row],[SRS]],".",Tabla1[[#This Row],[AREA]],".",Tabla1[[#This Row],[TIPO]]))</f>
        <v>#REF!</v>
      </c>
      <c r="C379" s="392" t="e">
        <f>IF(Tabla1[[#This Row],[Código_Actividad]]="","",'[5]Formulario PPGR1'!#REF!)</f>
        <v>#REF!</v>
      </c>
      <c r="D379" s="392" t="e">
        <f>IF(Tabla1[[#This Row],[Código_Actividad]]="","",'[5]Formulario PPGR1'!#REF!)</f>
        <v>#REF!</v>
      </c>
      <c r="E379" s="392" t="e">
        <f>IF(Tabla1[[#This Row],[Código_Actividad]]="","",'[5]Formulario PPGR1'!#REF!)</f>
        <v>#REF!</v>
      </c>
      <c r="F379" s="392" t="e">
        <f>IF(Tabla1[[#This Row],[Código_Actividad]]="","",'[5]Formulario PPGR1'!#REF!)</f>
        <v>#REF!</v>
      </c>
      <c r="G379" s="381" t="s">
        <v>1894</v>
      </c>
      <c r="H379" s="381" t="s">
        <v>1895</v>
      </c>
      <c r="I379" s="381" t="s">
        <v>1764</v>
      </c>
      <c r="J379" s="381">
        <v>100</v>
      </c>
      <c r="K379" s="382">
        <v>890</v>
      </c>
      <c r="L379" s="382" t="e">
        <f>[6]!Tabla1[[#This Row],[Cantidad de Insumos]]*[6]!Tabla1[[#This Row],[Precio Unitario]]</f>
        <v>#REF!</v>
      </c>
      <c r="M379" s="383">
        <v>237299</v>
      </c>
      <c r="N379" s="384" t="s">
        <v>33</v>
      </c>
    </row>
    <row r="380" spans="2:14" ht="15.75">
      <c r="B380" s="392" t="e">
        <f>IF(Tabla1[[#This Row],[Código_Actividad]]="","",CONCATENATE(Tabla1[[#This Row],[POA]],".",Tabla1[[#This Row],[SRS]],".",Tabla1[[#This Row],[AREA]],".",Tabla1[[#This Row],[TIPO]]))</f>
        <v>#REF!</v>
      </c>
      <c r="C380" s="392" t="e">
        <f>IF(Tabla1[[#This Row],[Código_Actividad]]="","",'[5]Formulario PPGR1'!#REF!)</f>
        <v>#REF!</v>
      </c>
      <c r="D380" s="392" t="e">
        <f>IF(Tabla1[[#This Row],[Código_Actividad]]="","",'[5]Formulario PPGR1'!#REF!)</f>
        <v>#REF!</v>
      </c>
      <c r="E380" s="392" t="e">
        <f>IF(Tabla1[[#This Row],[Código_Actividad]]="","",'[5]Formulario PPGR1'!#REF!)</f>
        <v>#REF!</v>
      </c>
      <c r="F380" s="392" t="e">
        <f>IF(Tabla1[[#This Row],[Código_Actividad]]="","",'[5]Formulario PPGR1'!#REF!)</f>
        <v>#REF!</v>
      </c>
      <c r="G380" s="381" t="s">
        <v>1896</v>
      </c>
      <c r="H380" s="381" t="s">
        <v>1897</v>
      </c>
      <c r="I380" s="381" t="s">
        <v>1761</v>
      </c>
      <c r="J380" s="381">
        <v>20</v>
      </c>
      <c r="K380" s="382">
        <v>3227</v>
      </c>
      <c r="L380" s="382" t="e">
        <f>[6]!Tabla1[[#This Row],[Cantidad de Insumos]]*[6]!Tabla1[[#This Row],[Precio Unitario]]</f>
        <v>#REF!</v>
      </c>
      <c r="M380" s="383">
        <v>237299</v>
      </c>
      <c r="N380" s="384" t="s">
        <v>33</v>
      </c>
    </row>
    <row r="381" spans="2:14" ht="15.75">
      <c r="B381" s="392" t="e">
        <f>IF(Tabla1[[#This Row],[Código_Actividad]]="","",CONCATENATE(Tabla1[[#This Row],[POA]],".",Tabla1[[#This Row],[SRS]],".",Tabla1[[#This Row],[AREA]],".",Tabla1[[#This Row],[TIPO]]))</f>
        <v>#REF!</v>
      </c>
      <c r="C381" s="392" t="e">
        <f>IF(Tabla1[[#This Row],[Código_Actividad]]="","",'[5]Formulario PPGR1'!#REF!)</f>
        <v>#REF!</v>
      </c>
      <c r="D381" s="392" t="e">
        <f>IF(Tabla1[[#This Row],[Código_Actividad]]="","",'[5]Formulario PPGR1'!#REF!)</f>
        <v>#REF!</v>
      </c>
      <c r="E381" s="392" t="e">
        <f>IF(Tabla1[[#This Row],[Código_Actividad]]="","",'[5]Formulario PPGR1'!#REF!)</f>
        <v>#REF!</v>
      </c>
      <c r="F381" s="392" t="e">
        <f>IF(Tabla1[[#This Row],[Código_Actividad]]="","",'[5]Formulario PPGR1'!#REF!)</f>
        <v>#REF!</v>
      </c>
      <c r="G381" s="381" t="s">
        <v>1898</v>
      </c>
      <c r="H381" s="381" t="s">
        <v>1899</v>
      </c>
      <c r="I381" s="381" t="s">
        <v>324</v>
      </c>
      <c r="J381" s="381">
        <v>200</v>
      </c>
      <c r="K381" s="382">
        <v>618</v>
      </c>
      <c r="L381" s="382" t="e">
        <f>[6]!Tabla1[[#This Row],[Cantidad de Insumos]]*[6]!Tabla1[[#This Row],[Precio Unitario]]</f>
        <v>#REF!</v>
      </c>
      <c r="M381" s="383">
        <v>237299</v>
      </c>
      <c r="N381" s="384" t="s">
        <v>33</v>
      </c>
    </row>
    <row r="382" spans="2:14" ht="15.75">
      <c r="B382" s="392" t="e">
        <f>IF(Tabla1[[#This Row],[Código_Actividad]]="","",CONCATENATE(Tabla1[[#This Row],[POA]],".",Tabla1[[#This Row],[SRS]],".",Tabla1[[#This Row],[AREA]],".",Tabla1[[#This Row],[TIPO]]))</f>
        <v>#REF!</v>
      </c>
      <c r="C382" s="392" t="e">
        <f>IF(Tabla1[[#This Row],[Código_Actividad]]="","",'[5]Formulario PPGR1'!#REF!)</f>
        <v>#REF!</v>
      </c>
      <c r="D382" s="392" t="e">
        <f>IF(Tabla1[[#This Row],[Código_Actividad]]="","",'[5]Formulario PPGR1'!#REF!)</f>
        <v>#REF!</v>
      </c>
      <c r="E382" s="392" t="e">
        <f>IF(Tabla1[[#This Row],[Código_Actividad]]="","",'[5]Formulario PPGR1'!#REF!)</f>
        <v>#REF!</v>
      </c>
      <c r="F382" s="392" t="e">
        <f>IF(Tabla1[[#This Row],[Código_Actividad]]="","",'[5]Formulario PPGR1'!#REF!)</f>
        <v>#REF!</v>
      </c>
      <c r="G382" s="381" t="s">
        <v>1900</v>
      </c>
      <c r="H382" s="381" t="s">
        <v>1901</v>
      </c>
      <c r="I382" s="381" t="s">
        <v>1769</v>
      </c>
      <c r="J382" s="381">
        <v>4</v>
      </c>
      <c r="K382" s="382">
        <v>4773.6000000000004</v>
      </c>
      <c r="L382" s="382" t="e">
        <f>[6]!Tabla1[[#This Row],[Cantidad de Insumos]]*[6]!Tabla1[[#This Row],[Precio Unitario]]</f>
        <v>#REF!</v>
      </c>
      <c r="M382" s="383">
        <v>237299</v>
      </c>
      <c r="N382" s="384" t="s">
        <v>33</v>
      </c>
    </row>
    <row r="383" spans="2:14" ht="15.75">
      <c r="B383" s="392" t="e">
        <f>IF(Tabla1[[#This Row],[Código_Actividad]]="","",CONCATENATE(Tabla1[[#This Row],[POA]],".",Tabla1[[#This Row],[SRS]],".",Tabla1[[#This Row],[AREA]],".",Tabla1[[#This Row],[TIPO]]))</f>
        <v>#REF!</v>
      </c>
      <c r="C383" s="392" t="e">
        <f>IF(Tabla1[[#This Row],[Código_Actividad]]="","",'[5]Formulario PPGR1'!#REF!)</f>
        <v>#REF!</v>
      </c>
      <c r="D383" s="392" t="e">
        <f>IF(Tabla1[[#This Row],[Código_Actividad]]="","",'[5]Formulario PPGR1'!#REF!)</f>
        <v>#REF!</v>
      </c>
      <c r="E383" s="392" t="e">
        <f>IF(Tabla1[[#This Row],[Código_Actividad]]="","",'[5]Formulario PPGR1'!#REF!)</f>
        <v>#REF!</v>
      </c>
      <c r="F383" s="392" t="e">
        <f>IF(Tabla1[[#This Row],[Código_Actividad]]="","",'[5]Formulario PPGR1'!#REF!)</f>
        <v>#REF!</v>
      </c>
      <c r="G383" s="381" t="s">
        <v>1902</v>
      </c>
      <c r="H383" s="381" t="s">
        <v>1903</v>
      </c>
      <c r="I383" s="381" t="s">
        <v>1769</v>
      </c>
      <c r="J383" s="381">
        <v>4</v>
      </c>
      <c r="K383" s="382">
        <v>4869.8</v>
      </c>
      <c r="L383" s="382" t="e">
        <f>[6]!Tabla1[[#This Row],[Cantidad de Insumos]]*[6]!Tabla1[[#This Row],[Precio Unitario]]</f>
        <v>#REF!</v>
      </c>
      <c r="M383" s="383">
        <v>237299</v>
      </c>
      <c r="N383" s="384" t="s">
        <v>33</v>
      </c>
    </row>
    <row r="384" spans="2:14" ht="15.75">
      <c r="B384" s="392" t="e">
        <f>IF(Tabla1[[#This Row],[Código_Actividad]]="","",CONCATENATE(Tabla1[[#This Row],[POA]],".",Tabla1[[#This Row],[SRS]],".",Tabla1[[#This Row],[AREA]],".",Tabla1[[#This Row],[TIPO]]))</f>
        <v>#REF!</v>
      </c>
      <c r="C384" s="392" t="e">
        <f>IF(Tabla1[[#This Row],[Código_Actividad]]="","",'[5]Formulario PPGR1'!#REF!)</f>
        <v>#REF!</v>
      </c>
      <c r="D384" s="392" t="e">
        <f>IF(Tabla1[[#This Row],[Código_Actividad]]="","",'[5]Formulario PPGR1'!#REF!)</f>
        <v>#REF!</v>
      </c>
      <c r="E384" s="392" t="e">
        <f>IF(Tabla1[[#This Row],[Código_Actividad]]="","",'[5]Formulario PPGR1'!#REF!)</f>
        <v>#REF!</v>
      </c>
      <c r="F384" s="392" t="e">
        <f>IF(Tabla1[[#This Row],[Código_Actividad]]="","",'[5]Formulario PPGR1'!#REF!)</f>
        <v>#REF!</v>
      </c>
      <c r="G384" s="381" t="s">
        <v>1904</v>
      </c>
      <c r="H384" s="381" t="s">
        <v>1905</v>
      </c>
      <c r="I384" s="381" t="s">
        <v>1761</v>
      </c>
      <c r="J384" s="381">
        <v>120</v>
      </c>
      <c r="K384" s="382">
        <v>1400</v>
      </c>
      <c r="L384" s="382" t="e">
        <f>[6]!Tabla1[[#This Row],[Cantidad de Insumos]]*[6]!Tabla1[[#This Row],[Precio Unitario]]</f>
        <v>#REF!</v>
      </c>
      <c r="M384" s="383">
        <v>237299</v>
      </c>
      <c r="N384" s="384" t="s">
        <v>33</v>
      </c>
    </row>
    <row r="385" spans="2:14" ht="15.75">
      <c r="B385" s="392" t="e">
        <f>IF(Tabla1[[#This Row],[Código_Actividad]]="","",CONCATENATE(Tabla1[[#This Row],[POA]],".",Tabla1[[#This Row],[SRS]],".",Tabla1[[#This Row],[AREA]],".",Tabla1[[#This Row],[TIPO]]))</f>
        <v>#REF!</v>
      </c>
      <c r="C385" s="392" t="e">
        <f>IF(Tabla1[[#This Row],[Código_Actividad]]="","",'[5]Formulario PPGR1'!#REF!)</f>
        <v>#REF!</v>
      </c>
      <c r="D385" s="392" t="e">
        <f>IF(Tabla1[[#This Row],[Código_Actividad]]="","",'[5]Formulario PPGR1'!#REF!)</f>
        <v>#REF!</v>
      </c>
      <c r="E385" s="392" t="e">
        <f>IF(Tabla1[[#This Row],[Código_Actividad]]="","",'[5]Formulario PPGR1'!#REF!)</f>
        <v>#REF!</v>
      </c>
      <c r="F385" s="392" t="e">
        <f>IF(Tabla1[[#This Row],[Código_Actividad]]="","",'[5]Formulario PPGR1'!#REF!)</f>
        <v>#REF!</v>
      </c>
      <c r="G385" s="381" t="s">
        <v>1906</v>
      </c>
      <c r="H385" s="381" t="s">
        <v>1907</v>
      </c>
      <c r="I385" s="381" t="s">
        <v>1769</v>
      </c>
      <c r="J385" s="381">
        <v>16</v>
      </c>
      <c r="K385" s="382">
        <v>4443.2</v>
      </c>
      <c r="L385" s="382" t="e">
        <f>[6]!Tabla1[[#This Row],[Cantidad de Insumos]]*[6]!Tabla1[[#This Row],[Precio Unitario]]</f>
        <v>#REF!</v>
      </c>
      <c r="M385" s="383">
        <v>237299</v>
      </c>
      <c r="N385" s="384" t="s">
        <v>33</v>
      </c>
    </row>
    <row r="386" spans="2:14" ht="15.75">
      <c r="B386" s="392" t="e">
        <f>IF(Tabla1[[#This Row],[Código_Actividad]]="","",CONCATENATE(Tabla1[[#This Row],[POA]],".",Tabla1[[#This Row],[SRS]],".",Tabla1[[#This Row],[AREA]],".",Tabla1[[#This Row],[TIPO]]))</f>
        <v>#REF!</v>
      </c>
      <c r="C386" s="392" t="e">
        <f>IF(Tabla1[[#This Row],[Código_Actividad]]="","",'[5]Formulario PPGR1'!#REF!)</f>
        <v>#REF!</v>
      </c>
      <c r="D386" s="392" t="e">
        <f>IF(Tabla1[[#This Row],[Código_Actividad]]="","",'[5]Formulario PPGR1'!#REF!)</f>
        <v>#REF!</v>
      </c>
      <c r="E386" s="392" t="e">
        <f>IF(Tabla1[[#This Row],[Código_Actividad]]="","",'[5]Formulario PPGR1'!#REF!)</f>
        <v>#REF!</v>
      </c>
      <c r="F386" s="392" t="e">
        <f>IF(Tabla1[[#This Row],[Código_Actividad]]="","",'[5]Formulario PPGR1'!#REF!)</f>
        <v>#REF!</v>
      </c>
      <c r="G386" s="381" t="s">
        <v>1908</v>
      </c>
      <c r="H386" s="381" t="s">
        <v>1909</v>
      </c>
      <c r="I386" s="381" t="s">
        <v>1761</v>
      </c>
      <c r="J386" s="381">
        <v>24</v>
      </c>
      <c r="K386" s="382">
        <v>13608</v>
      </c>
      <c r="L386" s="382" t="e">
        <f>[6]!Tabla1[[#This Row],[Cantidad de Insumos]]*[6]!Tabla1[[#This Row],[Precio Unitario]]</f>
        <v>#REF!</v>
      </c>
      <c r="M386" s="383">
        <v>237299</v>
      </c>
      <c r="N386" s="384" t="s">
        <v>33</v>
      </c>
    </row>
    <row r="387" spans="2:14" ht="15.75">
      <c r="B387" s="392" t="e">
        <f>IF(Tabla1[[#This Row],[Código_Actividad]]="","",CONCATENATE(Tabla1[[#This Row],[POA]],".",Tabla1[[#This Row],[SRS]],".",Tabla1[[#This Row],[AREA]],".",Tabla1[[#This Row],[TIPO]]))</f>
        <v>#REF!</v>
      </c>
      <c r="C387" s="392" t="e">
        <f>IF(Tabla1[[#This Row],[Código_Actividad]]="","",'[5]Formulario PPGR1'!#REF!)</f>
        <v>#REF!</v>
      </c>
      <c r="D387" s="392" t="e">
        <f>IF(Tabla1[[#This Row],[Código_Actividad]]="","",'[5]Formulario PPGR1'!#REF!)</f>
        <v>#REF!</v>
      </c>
      <c r="E387" s="392" t="e">
        <f>IF(Tabla1[[#This Row],[Código_Actividad]]="","",'[5]Formulario PPGR1'!#REF!)</f>
        <v>#REF!</v>
      </c>
      <c r="F387" s="392" t="e">
        <f>IF(Tabla1[[#This Row],[Código_Actividad]]="","",'[5]Formulario PPGR1'!#REF!)</f>
        <v>#REF!</v>
      </c>
      <c r="G387" s="381" t="s">
        <v>1910</v>
      </c>
      <c r="H387" s="381" t="s">
        <v>1911</v>
      </c>
      <c r="I387" s="381" t="s">
        <v>1761</v>
      </c>
      <c r="J387" s="381">
        <v>16</v>
      </c>
      <c r="K387" s="382">
        <v>13608</v>
      </c>
      <c r="L387" s="382" t="e">
        <f>[6]!Tabla1[[#This Row],[Cantidad de Insumos]]*[6]!Tabla1[[#This Row],[Precio Unitario]]</f>
        <v>#REF!</v>
      </c>
      <c r="M387" s="383">
        <v>237299</v>
      </c>
      <c r="N387" s="384" t="s">
        <v>33</v>
      </c>
    </row>
    <row r="388" spans="2:14" ht="15.75">
      <c r="B388" s="392" t="e">
        <f>IF(Tabla1[[#This Row],[Código_Actividad]]="","",CONCATENATE(Tabla1[[#This Row],[POA]],".",Tabla1[[#This Row],[SRS]],".",Tabla1[[#This Row],[AREA]],".",Tabla1[[#This Row],[TIPO]]))</f>
        <v>#REF!</v>
      </c>
      <c r="C388" s="392" t="e">
        <f>IF(Tabla1[[#This Row],[Código_Actividad]]="","",'[5]Formulario PPGR1'!#REF!)</f>
        <v>#REF!</v>
      </c>
      <c r="D388" s="392" t="e">
        <f>IF(Tabla1[[#This Row],[Código_Actividad]]="","",'[5]Formulario PPGR1'!#REF!)</f>
        <v>#REF!</v>
      </c>
      <c r="E388" s="392" t="e">
        <f>IF(Tabla1[[#This Row],[Código_Actividad]]="","",'[5]Formulario PPGR1'!#REF!)</f>
        <v>#REF!</v>
      </c>
      <c r="F388" s="392" t="e">
        <f>IF(Tabla1[[#This Row],[Código_Actividad]]="","",'[5]Formulario PPGR1'!#REF!)</f>
        <v>#REF!</v>
      </c>
      <c r="G388" s="381" t="s">
        <v>1912</v>
      </c>
      <c r="H388" s="381" t="s">
        <v>1913</v>
      </c>
      <c r="I388" s="381" t="s">
        <v>1761</v>
      </c>
      <c r="J388" s="381">
        <v>60</v>
      </c>
      <c r="K388" s="382">
        <v>21772.799999999999</v>
      </c>
      <c r="L388" s="382" t="e">
        <f>[6]!Tabla1[[#This Row],[Cantidad de Insumos]]*[6]!Tabla1[[#This Row],[Precio Unitario]]</f>
        <v>#REF!</v>
      </c>
      <c r="M388" s="383">
        <v>237299</v>
      </c>
      <c r="N388" s="384" t="s">
        <v>33</v>
      </c>
    </row>
    <row r="389" spans="2:14" ht="15.75">
      <c r="B389" s="392" t="e">
        <f>IF(Tabla1[[#This Row],[Código_Actividad]]="","",CONCATENATE(Tabla1[[#This Row],[POA]],".",Tabla1[[#This Row],[SRS]],".",Tabla1[[#This Row],[AREA]],".",Tabla1[[#This Row],[TIPO]]))</f>
        <v>#REF!</v>
      </c>
      <c r="C389" s="392" t="e">
        <f>IF(Tabla1[[#This Row],[Código_Actividad]]="","",'[5]Formulario PPGR1'!#REF!)</f>
        <v>#REF!</v>
      </c>
      <c r="D389" s="392" t="e">
        <f>IF(Tabla1[[#This Row],[Código_Actividad]]="","",'[5]Formulario PPGR1'!#REF!)</f>
        <v>#REF!</v>
      </c>
      <c r="E389" s="392" t="e">
        <f>IF(Tabla1[[#This Row],[Código_Actividad]]="","",'[5]Formulario PPGR1'!#REF!)</f>
        <v>#REF!</v>
      </c>
      <c r="F389" s="392" t="e">
        <f>IF(Tabla1[[#This Row],[Código_Actividad]]="","",'[5]Formulario PPGR1'!#REF!)</f>
        <v>#REF!</v>
      </c>
      <c r="G389" s="381" t="s">
        <v>1914</v>
      </c>
      <c r="H389" s="381" t="s">
        <v>1915</v>
      </c>
      <c r="I389" s="381" t="s">
        <v>1761</v>
      </c>
      <c r="J389" s="381">
        <v>36</v>
      </c>
      <c r="K389" s="382">
        <v>4536</v>
      </c>
      <c r="L389" s="382" t="e">
        <f>[6]!Tabla1[[#This Row],[Cantidad de Insumos]]*[6]!Tabla1[[#This Row],[Precio Unitario]]</f>
        <v>#REF!</v>
      </c>
      <c r="M389" s="383">
        <v>237299</v>
      </c>
      <c r="N389" s="384" t="s">
        <v>33</v>
      </c>
    </row>
    <row r="390" spans="2:14" ht="15.75">
      <c r="B390" s="392" t="e">
        <f>IF(Tabla1[[#This Row],[Código_Actividad]]="","",CONCATENATE(Tabla1[[#This Row],[POA]],".",Tabla1[[#This Row],[SRS]],".",Tabla1[[#This Row],[AREA]],".",Tabla1[[#This Row],[TIPO]]))</f>
        <v>#REF!</v>
      </c>
      <c r="C390" s="392" t="e">
        <f>IF(Tabla1[[#This Row],[Código_Actividad]]="","",'[5]Formulario PPGR1'!#REF!)</f>
        <v>#REF!</v>
      </c>
      <c r="D390" s="392" t="e">
        <f>IF(Tabla1[[#This Row],[Código_Actividad]]="","",'[5]Formulario PPGR1'!#REF!)</f>
        <v>#REF!</v>
      </c>
      <c r="E390" s="392" t="e">
        <f>IF(Tabla1[[#This Row],[Código_Actividad]]="","",'[5]Formulario PPGR1'!#REF!)</f>
        <v>#REF!</v>
      </c>
      <c r="F390" s="392" t="e">
        <f>IF(Tabla1[[#This Row],[Código_Actividad]]="","",'[5]Formulario PPGR1'!#REF!)</f>
        <v>#REF!</v>
      </c>
      <c r="G390" s="381" t="s">
        <v>1916</v>
      </c>
      <c r="H390" s="381" t="s">
        <v>1917</v>
      </c>
      <c r="I390" s="381" t="s">
        <v>1761</v>
      </c>
      <c r="J390" s="381">
        <v>60</v>
      </c>
      <c r="K390" s="382">
        <v>21772.799999999999</v>
      </c>
      <c r="L390" s="382" t="e">
        <f>[6]!Tabla1[[#This Row],[Cantidad de Insumos]]*[6]!Tabla1[[#This Row],[Precio Unitario]]</f>
        <v>#REF!</v>
      </c>
      <c r="M390" s="383">
        <v>237299</v>
      </c>
      <c r="N390" s="384" t="s">
        <v>33</v>
      </c>
    </row>
    <row r="391" spans="2:14" ht="15.75">
      <c r="B391" s="392" t="e">
        <f>IF(Tabla1[[#This Row],[Código_Actividad]]="","",CONCATENATE(Tabla1[[#This Row],[POA]],".",Tabla1[[#This Row],[SRS]],".",Tabla1[[#This Row],[AREA]],".",Tabla1[[#This Row],[TIPO]]))</f>
        <v>#REF!</v>
      </c>
      <c r="C391" s="392" t="e">
        <f>IF(Tabla1[[#This Row],[Código_Actividad]]="","",'[5]Formulario PPGR1'!#REF!)</f>
        <v>#REF!</v>
      </c>
      <c r="D391" s="392" t="e">
        <f>IF(Tabla1[[#This Row],[Código_Actividad]]="","",'[5]Formulario PPGR1'!#REF!)</f>
        <v>#REF!</v>
      </c>
      <c r="E391" s="392" t="e">
        <f>IF(Tabla1[[#This Row],[Código_Actividad]]="","",'[5]Formulario PPGR1'!#REF!)</f>
        <v>#REF!</v>
      </c>
      <c r="F391" s="392" t="e">
        <f>IF(Tabla1[[#This Row],[Código_Actividad]]="","",'[5]Formulario PPGR1'!#REF!)</f>
        <v>#REF!</v>
      </c>
      <c r="G391" s="381" t="s">
        <v>1918</v>
      </c>
      <c r="H391" s="381" t="s">
        <v>1919</v>
      </c>
      <c r="I391" s="381" t="s">
        <v>1761</v>
      </c>
      <c r="J391" s="381">
        <v>48</v>
      </c>
      <c r="K391" s="382">
        <v>4536</v>
      </c>
      <c r="L391" s="382" t="e">
        <f>[6]!Tabla1[[#This Row],[Cantidad de Insumos]]*[6]!Tabla1[[#This Row],[Precio Unitario]]</f>
        <v>#REF!</v>
      </c>
      <c r="M391" s="383">
        <v>237299</v>
      </c>
      <c r="N391" s="384" t="s">
        <v>33</v>
      </c>
    </row>
    <row r="392" spans="2:14" ht="15.75">
      <c r="B392" s="392" t="e">
        <f>IF(Tabla1[[#This Row],[Código_Actividad]]="","",CONCATENATE(Tabla1[[#This Row],[POA]],".",Tabla1[[#This Row],[SRS]],".",Tabla1[[#This Row],[AREA]],".",Tabla1[[#This Row],[TIPO]]))</f>
        <v>#REF!</v>
      </c>
      <c r="C392" s="392" t="e">
        <f>IF(Tabla1[[#This Row],[Código_Actividad]]="","",'[5]Formulario PPGR1'!#REF!)</f>
        <v>#REF!</v>
      </c>
      <c r="D392" s="392" t="e">
        <f>IF(Tabla1[[#This Row],[Código_Actividad]]="","",'[5]Formulario PPGR1'!#REF!)</f>
        <v>#REF!</v>
      </c>
      <c r="E392" s="392" t="e">
        <f>IF(Tabla1[[#This Row],[Código_Actividad]]="","",'[5]Formulario PPGR1'!#REF!)</f>
        <v>#REF!</v>
      </c>
      <c r="F392" s="392" t="e">
        <f>IF(Tabla1[[#This Row],[Código_Actividad]]="","",'[5]Formulario PPGR1'!#REF!)</f>
        <v>#REF!</v>
      </c>
      <c r="G392" s="381" t="s">
        <v>1920</v>
      </c>
      <c r="H392" s="381" t="s">
        <v>1921</v>
      </c>
      <c r="I392" s="381" t="s">
        <v>1769</v>
      </c>
      <c r="J392" s="381">
        <v>48</v>
      </c>
      <c r="K392" s="382">
        <v>12700</v>
      </c>
      <c r="L392" s="382" t="e">
        <f>[6]!Tabla1[[#This Row],[Cantidad de Insumos]]*[6]!Tabla1[[#This Row],[Precio Unitario]]</f>
        <v>#REF!</v>
      </c>
      <c r="M392" s="383">
        <v>237299</v>
      </c>
      <c r="N392" s="384" t="s">
        <v>33</v>
      </c>
    </row>
    <row r="393" spans="2:14" ht="15.75">
      <c r="B393" s="392" t="e">
        <f>IF(Tabla1[[#This Row],[Código_Actividad]]="","",CONCATENATE(Tabla1[[#This Row],[POA]],".",Tabla1[[#This Row],[SRS]],".",Tabla1[[#This Row],[AREA]],".",Tabla1[[#This Row],[TIPO]]))</f>
        <v>#REF!</v>
      </c>
      <c r="C393" s="392" t="e">
        <f>IF(Tabla1[[#This Row],[Código_Actividad]]="","",'[5]Formulario PPGR1'!#REF!)</f>
        <v>#REF!</v>
      </c>
      <c r="D393" s="392" t="e">
        <f>IF(Tabla1[[#This Row],[Código_Actividad]]="","",'[5]Formulario PPGR1'!#REF!)</f>
        <v>#REF!</v>
      </c>
      <c r="E393" s="392" t="e">
        <f>IF(Tabla1[[#This Row],[Código_Actividad]]="","",'[5]Formulario PPGR1'!#REF!)</f>
        <v>#REF!</v>
      </c>
      <c r="F393" s="392" t="e">
        <f>IF(Tabla1[[#This Row],[Código_Actividad]]="","",'[5]Formulario PPGR1'!#REF!)</f>
        <v>#REF!</v>
      </c>
      <c r="G393" s="381" t="s">
        <v>1922</v>
      </c>
      <c r="H393" s="381" t="s">
        <v>1923</v>
      </c>
      <c r="I393" s="381" t="s">
        <v>1769</v>
      </c>
      <c r="J393" s="381">
        <v>16</v>
      </c>
      <c r="K393" s="382">
        <v>15649</v>
      </c>
      <c r="L393" s="382" t="e">
        <f>[6]!Tabla1[[#This Row],[Cantidad de Insumos]]*[6]!Tabla1[[#This Row],[Precio Unitario]]</f>
        <v>#REF!</v>
      </c>
      <c r="M393" s="383">
        <v>237299</v>
      </c>
      <c r="N393" s="384" t="s">
        <v>33</v>
      </c>
    </row>
    <row r="394" spans="2:14" ht="15.75">
      <c r="B394" s="392" t="e">
        <f>IF(Tabla1[[#This Row],[Código_Actividad]]="","",CONCATENATE(Tabla1[[#This Row],[POA]],".",Tabla1[[#This Row],[SRS]],".",Tabla1[[#This Row],[AREA]],".",Tabla1[[#This Row],[TIPO]]))</f>
        <v>#REF!</v>
      </c>
      <c r="C394" s="392" t="e">
        <f>IF(Tabla1[[#This Row],[Código_Actividad]]="","",'[5]Formulario PPGR1'!#REF!)</f>
        <v>#REF!</v>
      </c>
      <c r="D394" s="392" t="e">
        <f>IF(Tabla1[[#This Row],[Código_Actividad]]="","",'[5]Formulario PPGR1'!#REF!)</f>
        <v>#REF!</v>
      </c>
      <c r="E394" s="392" t="e">
        <f>IF(Tabla1[[#This Row],[Código_Actividad]]="","",'[5]Formulario PPGR1'!#REF!)</f>
        <v>#REF!</v>
      </c>
      <c r="F394" s="392" t="e">
        <f>IF(Tabla1[[#This Row],[Código_Actividad]]="","",'[5]Formulario PPGR1'!#REF!)</f>
        <v>#REF!</v>
      </c>
      <c r="G394" s="381" t="s">
        <v>1924</v>
      </c>
      <c r="H394" s="381" t="s">
        <v>1925</v>
      </c>
      <c r="I394" s="381" t="s">
        <v>1761</v>
      </c>
      <c r="J394" s="381">
        <v>84</v>
      </c>
      <c r="K394" s="382">
        <v>20298</v>
      </c>
      <c r="L394" s="382" t="e">
        <f>[6]!Tabla1[[#This Row],[Cantidad de Insumos]]*[6]!Tabla1[[#This Row],[Precio Unitario]]</f>
        <v>#REF!</v>
      </c>
      <c r="M394" s="383">
        <v>237299</v>
      </c>
      <c r="N394" s="384" t="s">
        <v>33</v>
      </c>
    </row>
    <row r="395" spans="2:14" ht="15.75">
      <c r="B395" s="392" t="e">
        <f>IF(Tabla1[[#This Row],[Código_Actividad]]="","",CONCATENATE(Tabla1[[#This Row],[POA]],".",Tabla1[[#This Row],[SRS]],".",Tabla1[[#This Row],[AREA]],".",Tabla1[[#This Row],[TIPO]]))</f>
        <v>#REF!</v>
      </c>
      <c r="C395" s="392" t="e">
        <f>IF(Tabla1[[#This Row],[Código_Actividad]]="","",'[5]Formulario PPGR1'!#REF!)</f>
        <v>#REF!</v>
      </c>
      <c r="D395" s="392" t="e">
        <f>IF(Tabla1[[#This Row],[Código_Actividad]]="","",'[5]Formulario PPGR1'!#REF!)</f>
        <v>#REF!</v>
      </c>
      <c r="E395" s="392" t="e">
        <f>IF(Tabla1[[#This Row],[Código_Actividad]]="","",'[5]Formulario PPGR1'!#REF!)</f>
        <v>#REF!</v>
      </c>
      <c r="F395" s="392" t="e">
        <f>IF(Tabla1[[#This Row],[Código_Actividad]]="","",'[5]Formulario PPGR1'!#REF!)</f>
        <v>#REF!</v>
      </c>
      <c r="G395" s="381" t="s">
        <v>1926</v>
      </c>
      <c r="H395" s="381" t="s">
        <v>1927</v>
      </c>
      <c r="I395" s="381" t="s">
        <v>1769</v>
      </c>
      <c r="J395" s="381">
        <v>4</v>
      </c>
      <c r="K395" s="382">
        <v>7500</v>
      </c>
      <c r="L395" s="382" t="e">
        <f>[6]!Tabla1[[#This Row],[Cantidad de Insumos]]*[6]!Tabla1[[#This Row],[Precio Unitario]]</f>
        <v>#REF!</v>
      </c>
      <c r="M395" s="383">
        <v>237299</v>
      </c>
      <c r="N395" s="384" t="s">
        <v>33</v>
      </c>
    </row>
    <row r="396" spans="2:14" ht="15.75">
      <c r="B396" s="392" t="e">
        <f>IF(Tabla1[[#This Row],[Código_Actividad]]="","",CONCATENATE(Tabla1[[#This Row],[POA]],".",Tabla1[[#This Row],[SRS]],".",Tabla1[[#This Row],[AREA]],".",Tabla1[[#This Row],[TIPO]]))</f>
        <v>#REF!</v>
      </c>
      <c r="C396" s="392" t="e">
        <f>IF(Tabla1[[#This Row],[Código_Actividad]]="","",'[5]Formulario PPGR1'!#REF!)</f>
        <v>#REF!</v>
      </c>
      <c r="D396" s="392" t="e">
        <f>IF(Tabla1[[#This Row],[Código_Actividad]]="","",'[5]Formulario PPGR1'!#REF!)</f>
        <v>#REF!</v>
      </c>
      <c r="E396" s="392" t="e">
        <f>IF(Tabla1[[#This Row],[Código_Actividad]]="","",'[5]Formulario PPGR1'!#REF!)</f>
        <v>#REF!</v>
      </c>
      <c r="F396" s="392" t="e">
        <f>IF(Tabla1[[#This Row],[Código_Actividad]]="","",'[5]Formulario PPGR1'!#REF!)</f>
        <v>#REF!</v>
      </c>
      <c r="G396" s="381" t="s">
        <v>1928</v>
      </c>
      <c r="H396" s="381" t="s">
        <v>1929</v>
      </c>
      <c r="I396" s="381" t="s">
        <v>1769</v>
      </c>
      <c r="J396" s="381">
        <v>8</v>
      </c>
      <c r="K396" s="382">
        <v>7452</v>
      </c>
      <c r="L396" s="382" t="e">
        <f>[6]!Tabla1[[#This Row],[Cantidad de Insumos]]*[6]!Tabla1[[#This Row],[Precio Unitario]]</f>
        <v>#REF!</v>
      </c>
      <c r="M396" s="383">
        <v>237299</v>
      </c>
      <c r="N396" s="384" t="s">
        <v>33</v>
      </c>
    </row>
    <row r="397" spans="2:14" ht="15.75">
      <c r="B397" s="392" t="e">
        <f>IF(Tabla1[[#This Row],[Código_Actividad]]="","",CONCATENATE(Tabla1[[#This Row],[POA]],".",Tabla1[[#This Row],[SRS]],".",Tabla1[[#This Row],[AREA]],".",Tabla1[[#This Row],[TIPO]]))</f>
        <v>#REF!</v>
      </c>
      <c r="C397" s="392" t="e">
        <f>IF(Tabla1[[#This Row],[Código_Actividad]]="","",'[5]Formulario PPGR1'!#REF!)</f>
        <v>#REF!</v>
      </c>
      <c r="D397" s="392" t="e">
        <f>IF(Tabla1[[#This Row],[Código_Actividad]]="","",'[5]Formulario PPGR1'!#REF!)</f>
        <v>#REF!</v>
      </c>
      <c r="E397" s="392" t="e">
        <f>IF(Tabla1[[#This Row],[Código_Actividad]]="","",'[5]Formulario PPGR1'!#REF!)</f>
        <v>#REF!</v>
      </c>
      <c r="F397" s="392" t="e">
        <f>IF(Tabla1[[#This Row],[Código_Actividad]]="","",'[5]Formulario PPGR1'!#REF!)</f>
        <v>#REF!</v>
      </c>
      <c r="G397" s="381" t="s">
        <v>1930</v>
      </c>
      <c r="H397" s="381" t="s">
        <v>1931</v>
      </c>
      <c r="I397" s="381" t="s">
        <v>1769</v>
      </c>
      <c r="J397" s="381">
        <v>84</v>
      </c>
      <c r="K397" s="382">
        <v>22680</v>
      </c>
      <c r="L397" s="382" t="e">
        <f>[6]!Tabla1[[#This Row],[Cantidad de Insumos]]*[6]!Tabla1[[#This Row],[Precio Unitario]]</f>
        <v>#REF!</v>
      </c>
      <c r="M397" s="383">
        <v>237299</v>
      </c>
      <c r="N397" s="384" t="s">
        <v>33</v>
      </c>
    </row>
    <row r="398" spans="2:14" ht="15.75">
      <c r="B398" s="392" t="e">
        <f>IF(Tabla1[[#This Row],[Código_Actividad]]="","",CONCATENATE(Tabla1[[#This Row],[POA]],".",Tabla1[[#This Row],[SRS]],".",Tabla1[[#This Row],[AREA]],".",Tabla1[[#This Row],[TIPO]]))</f>
        <v>#REF!</v>
      </c>
      <c r="C398" s="392" t="e">
        <f>IF(Tabla1[[#This Row],[Código_Actividad]]="","",'[5]Formulario PPGR1'!#REF!)</f>
        <v>#REF!</v>
      </c>
      <c r="D398" s="392" t="e">
        <f>IF(Tabla1[[#This Row],[Código_Actividad]]="","",'[5]Formulario PPGR1'!#REF!)</f>
        <v>#REF!</v>
      </c>
      <c r="E398" s="392" t="e">
        <f>IF(Tabla1[[#This Row],[Código_Actividad]]="","",'[5]Formulario PPGR1'!#REF!)</f>
        <v>#REF!</v>
      </c>
      <c r="F398" s="392" t="e">
        <f>IF(Tabla1[[#This Row],[Código_Actividad]]="","",'[5]Formulario PPGR1'!#REF!)</f>
        <v>#REF!</v>
      </c>
      <c r="G398" s="381" t="s">
        <v>1932</v>
      </c>
      <c r="H398" s="381" t="s">
        <v>1933</v>
      </c>
      <c r="I398" s="381" t="s">
        <v>1769</v>
      </c>
      <c r="J398" s="381">
        <v>24</v>
      </c>
      <c r="K398" s="382">
        <v>6500</v>
      </c>
      <c r="L398" s="382" t="e">
        <f>[6]!Tabla1[[#This Row],[Cantidad de Insumos]]*[6]!Tabla1[[#This Row],[Precio Unitario]]</f>
        <v>#REF!</v>
      </c>
      <c r="M398" s="383">
        <v>237299</v>
      </c>
      <c r="N398" s="384" t="s">
        <v>33</v>
      </c>
    </row>
    <row r="399" spans="2:14" ht="15.75">
      <c r="B399" s="392" t="e">
        <f>IF(Tabla1[[#This Row],[Código_Actividad]]="","",CONCATENATE(Tabla1[[#This Row],[POA]],".",Tabla1[[#This Row],[SRS]],".",Tabla1[[#This Row],[AREA]],".",Tabla1[[#This Row],[TIPO]]))</f>
        <v>#REF!</v>
      </c>
      <c r="C399" s="392" t="e">
        <f>IF(Tabla1[[#This Row],[Código_Actividad]]="","",'[5]Formulario PPGR1'!#REF!)</f>
        <v>#REF!</v>
      </c>
      <c r="D399" s="392" t="e">
        <f>IF(Tabla1[[#This Row],[Código_Actividad]]="","",'[5]Formulario PPGR1'!#REF!)</f>
        <v>#REF!</v>
      </c>
      <c r="E399" s="392" t="e">
        <f>IF(Tabla1[[#This Row],[Código_Actividad]]="","",'[5]Formulario PPGR1'!#REF!)</f>
        <v>#REF!</v>
      </c>
      <c r="F399" s="392" t="e">
        <f>IF(Tabla1[[#This Row],[Código_Actividad]]="","",'[5]Formulario PPGR1'!#REF!)</f>
        <v>#REF!</v>
      </c>
      <c r="G399" s="381" t="s">
        <v>1934</v>
      </c>
      <c r="H399" s="381" t="s">
        <v>1935</v>
      </c>
      <c r="I399" s="381" t="s">
        <v>1761</v>
      </c>
      <c r="J399" s="381">
        <v>24</v>
      </c>
      <c r="K399" s="382">
        <v>6804</v>
      </c>
      <c r="L399" s="382" t="e">
        <f>[6]!Tabla1[[#This Row],[Cantidad de Insumos]]*[6]!Tabla1[[#This Row],[Precio Unitario]]</f>
        <v>#REF!</v>
      </c>
      <c r="M399" s="383">
        <v>237299</v>
      </c>
      <c r="N399" s="384" t="s">
        <v>33</v>
      </c>
    </row>
    <row r="400" spans="2:14" ht="15.75">
      <c r="B400" s="392" t="e">
        <f>IF(Tabla1[[#This Row],[Código_Actividad]]="","",CONCATENATE(Tabla1[[#This Row],[POA]],".",Tabla1[[#This Row],[SRS]],".",Tabla1[[#This Row],[AREA]],".",Tabla1[[#This Row],[TIPO]]))</f>
        <v>#REF!</v>
      </c>
      <c r="C400" s="392" t="e">
        <f>IF(Tabla1[[#This Row],[Código_Actividad]]="","",'[5]Formulario PPGR1'!#REF!)</f>
        <v>#REF!</v>
      </c>
      <c r="D400" s="392" t="e">
        <f>IF(Tabla1[[#This Row],[Código_Actividad]]="","",'[5]Formulario PPGR1'!#REF!)</f>
        <v>#REF!</v>
      </c>
      <c r="E400" s="392" t="e">
        <f>IF(Tabla1[[#This Row],[Código_Actividad]]="","",'[5]Formulario PPGR1'!#REF!)</f>
        <v>#REF!</v>
      </c>
      <c r="F400" s="392" t="e">
        <f>IF(Tabla1[[#This Row],[Código_Actividad]]="","",'[5]Formulario PPGR1'!#REF!)</f>
        <v>#REF!</v>
      </c>
      <c r="G400" s="381" t="s">
        <v>1936</v>
      </c>
      <c r="H400" s="381" t="s">
        <v>1937</v>
      </c>
      <c r="I400" s="381" t="s">
        <v>1769</v>
      </c>
      <c r="J400" s="381">
        <v>12</v>
      </c>
      <c r="K400" s="382">
        <v>12700.8</v>
      </c>
      <c r="L400" s="382" t="e">
        <f>[6]!Tabla1[[#This Row],[Cantidad de Insumos]]*[6]!Tabla1[[#This Row],[Precio Unitario]]</f>
        <v>#REF!</v>
      </c>
      <c r="M400" s="383">
        <v>237299</v>
      </c>
      <c r="N400" s="384" t="s">
        <v>33</v>
      </c>
    </row>
    <row r="401" spans="2:14" ht="15.75">
      <c r="B401" s="392" t="e">
        <f>IF(Tabla1[[#This Row],[Código_Actividad]]="","",CONCATENATE(Tabla1[[#This Row],[POA]],".",Tabla1[[#This Row],[SRS]],".",Tabla1[[#This Row],[AREA]],".",Tabla1[[#This Row],[TIPO]]))</f>
        <v>#REF!</v>
      </c>
      <c r="C401" s="392" t="e">
        <f>IF(Tabla1[[#This Row],[Código_Actividad]]="","",'[5]Formulario PPGR1'!#REF!)</f>
        <v>#REF!</v>
      </c>
      <c r="D401" s="392" t="e">
        <f>IF(Tabla1[[#This Row],[Código_Actividad]]="","",'[5]Formulario PPGR1'!#REF!)</f>
        <v>#REF!</v>
      </c>
      <c r="E401" s="392" t="e">
        <f>IF(Tabla1[[#This Row],[Código_Actividad]]="","",'[5]Formulario PPGR1'!#REF!)</f>
        <v>#REF!</v>
      </c>
      <c r="F401" s="392" t="e">
        <f>IF(Tabla1[[#This Row],[Código_Actividad]]="","",'[5]Formulario PPGR1'!#REF!)</f>
        <v>#REF!</v>
      </c>
      <c r="G401" s="381" t="s">
        <v>1938</v>
      </c>
      <c r="H401" s="381" t="s">
        <v>1939</v>
      </c>
      <c r="I401" s="381" t="s">
        <v>1761</v>
      </c>
      <c r="J401" s="381">
        <v>24</v>
      </c>
      <c r="K401" s="382">
        <v>6350.4</v>
      </c>
      <c r="L401" s="382" t="e">
        <f>[6]!Tabla1[[#This Row],[Cantidad de Insumos]]*[6]!Tabla1[[#This Row],[Precio Unitario]]</f>
        <v>#REF!</v>
      </c>
      <c r="M401" s="383">
        <v>237299</v>
      </c>
      <c r="N401" s="384" t="s">
        <v>33</v>
      </c>
    </row>
    <row r="402" spans="2:14" ht="15.75">
      <c r="B402" s="392" t="e">
        <f>IF(Tabla1[[#This Row],[Código_Actividad]]="","",CONCATENATE(Tabla1[[#This Row],[POA]],".",Tabla1[[#This Row],[SRS]],".",Tabla1[[#This Row],[AREA]],".",Tabla1[[#This Row],[TIPO]]))</f>
        <v>#REF!</v>
      </c>
      <c r="C402" s="392" t="e">
        <f>IF(Tabla1[[#This Row],[Código_Actividad]]="","",'[5]Formulario PPGR1'!#REF!)</f>
        <v>#REF!</v>
      </c>
      <c r="D402" s="392" t="e">
        <f>IF(Tabla1[[#This Row],[Código_Actividad]]="","",'[5]Formulario PPGR1'!#REF!)</f>
        <v>#REF!</v>
      </c>
      <c r="E402" s="392" t="e">
        <f>IF(Tabla1[[#This Row],[Código_Actividad]]="","",'[5]Formulario PPGR1'!#REF!)</f>
        <v>#REF!</v>
      </c>
      <c r="F402" s="392" t="e">
        <f>IF(Tabla1[[#This Row],[Código_Actividad]]="","",'[5]Formulario PPGR1'!#REF!)</f>
        <v>#REF!</v>
      </c>
      <c r="G402" s="381" t="s">
        <v>1940</v>
      </c>
      <c r="H402" s="381" t="s">
        <v>1941</v>
      </c>
      <c r="I402" s="381" t="s">
        <v>1761</v>
      </c>
      <c r="J402" s="381">
        <v>60</v>
      </c>
      <c r="K402" s="382">
        <v>13608</v>
      </c>
      <c r="L402" s="382" t="e">
        <f>[6]!Tabla1[[#This Row],[Cantidad de Insumos]]*[6]!Tabla1[[#This Row],[Precio Unitario]]</f>
        <v>#REF!</v>
      </c>
      <c r="M402" s="383">
        <v>237299</v>
      </c>
      <c r="N402" s="384" t="s">
        <v>33</v>
      </c>
    </row>
    <row r="403" spans="2:14" ht="15.75">
      <c r="B403" s="392" t="e">
        <f>IF(Tabla1[[#This Row],[Código_Actividad]]="","",CONCATENATE(Tabla1[[#This Row],[POA]],".",Tabla1[[#This Row],[SRS]],".",Tabla1[[#This Row],[AREA]],".",Tabla1[[#This Row],[TIPO]]))</f>
        <v>#REF!</v>
      </c>
      <c r="C403" s="392" t="e">
        <f>IF(Tabla1[[#This Row],[Código_Actividad]]="","",'[5]Formulario PPGR1'!#REF!)</f>
        <v>#REF!</v>
      </c>
      <c r="D403" s="392" t="e">
        <f>IF(Tabla1[[#This Row],[Código_Actividad]]="","",'[5]Formulario PPGR1'!#REF!)</f>
        <v>#REF!</v>
      </c>
      <c r="E403" s="392" t="e">
        <f>IF(Tabla1[[#This Row],[Código_Actividad]]="","",'[5]Formulario PPGR1'!#REF!)</f>
        <v>#REF!</v>
      </c>
      <c r="F403" s="392" t="e">
        <f>IF(Tabla1[[#This Row],[Código_Actividad]]="","",'[5]Formulario PPGR1'!#REF!)</f>
        <v>#REF!</v>
      </c>
      <c r="G403" s="381" t="s">
        <v>1942</v>
      </c>
      <c r="H403" s="381" t="s">
        <v>1943</v>
      </c>
      <c r="I403" s="381" t="s">
        <v>1761</v>
      </c>
      <c r="J403" s="381">
        <v>40</v>
      </c>
      <c r="K403" s="382">
        <v>11844</v>
      </c>
      <c r="L403" s="382" t="e">
        <f>[6]!Tabla1[[#This Row],[Cantidad de Insumos]]*[6]!Tabla1[[#This Row],[Precio Unitario]]</f>
        <v>#REF!</v>
      </c>
      <c r="M403" s="383">
        <v>237299</v>
      </c>
      <c r="N403" s="384" t="s">
        <v>33</v>
      </c>
    </row>
    <row r="404" spans="2:14" ht="15.75">
      <c r="B404" s="392" t="e">
        <f>IF(Tabla1[[#This Row],[Código_Actividad]]="","",CONCATENATE(Tabla1[[#This Row],[POA]],".",Tabla1[[#This Row],[SRS]],".",Tabla1[[#This Row],[AREA]],".",Tabla1[[#This Row],[TIPO]]))</f>
        <v>#REF!</v>
      </c>
      <c r="C404" s="392" t="e">
        <f>IF(Tabla1[[#This Row],[Código_Actividad]]="","",'[5]Formulario PPGR1'!#REF!)</f>
        <v>#REF!</v>
      </c>
      <c r="D404" s="392" t="e">
        <f>IF(Tabla1[[#This Row],[Código_Actividad]]="","",'[5]Formulario PPGR1'!#REF!)</f>
        <v>#REF!</v>
      </c>
      <c r="E404" s="392" t="e">
        <f>IF(Tabla1[[#This Row],[Código_Actividad]]="","",'[5]Formulario PPGR1'!#REF!)</f>
        <v>#REF!</v>
      </c>
      <c r="F404" s="392" t="e">
        <f>IF(Tabla1[[#This Row],[Código_Actividad]]="","",'[5]Formulario PPGR1'!#REF!)</f>
        <v>#REF!</v>
      </c>
      <c r="G404" s="381" t="s">
        <v>1944</v>
      </c>
      <c r="H404" s="381" t="s">
        <v>1945</v>
      </c>
      <c r="I404" s="381" t="s">
        <v>1769</v>
      </c>
      <c r="J404" s="381">
        <v>60</v>
      </c>
      <c r="K404" s="382">
        <v>56960</v>
      </c>
      <c r="L404" s="382" t="e">
        <f>[6]!Tabla1[[#This Row],[Cantidad de Insumos]]*[6]!Tabla1[[#This Row],[Precio Unitario]]</f>
        <v>#REF!</v>
      </c>
      <c r="M404" s="383">
        <v>237299</v>
      </c>
      <c r="N404" s="384" t="s">
        <v>33</v>
      </c>
    </row>
    <row r="405" spans="2:14" ht="15.75">
      <c r="B405" s="392" t="e">
        <f>IF(Tabla1[[#This Row],[Código_Actividad]]="","",CONCATENATE(Tabla1[[#This Row],[POA]],".",Tabla1[[#This Row],[SRS]],".",Tabla1[[#This Row],[AREA]],".",Tabla1[[#This Row],[TIPO]]))</f>
        <v>#REF!</v>
      </c>
      <c r="C405" s="392" t="e">
        <f>IF(Tabla1[[#This Row],[Código_Actividad]]="","",'[5]Formulario PPGR1'!#REF!)</f>
        <v>#REF!</v>
      </c>
      <c r="D405" s="392" t="e">
        <f>IF(Tabla1[[#This Row],[Código_Actividad]]="","",'[5]Formulario PPGR1'!#REF!)</f>
        <v>#REF!</v>
      </c>
      <c r="E405" s="392" t="e">
        <f>IF(Tabla1[[#This Row],[Código_Actividad]]="","",'[5]Formulario PPGR1'!#REF!)</f>
        <v>#REF!</v>
      </c>
      <c r="F405" s="392" t="e">
        <f>IF(Tabla1[[#This Row],[Código_Actividad]]="","",'[5]Formulario PPGR1'!#REF!)</f>
        <v>#REF!</v>
      </c>
      <c r="G405" s="381" t="s">
        <v>1946</v>
      </c>
      <c r="H405" s="381" t="s">
        <v>1947</v>
      </c>
      <c r="I405" s="381" t="s">
        <v>1761</v>
      </c>
      <c r="J405" s="381">
        <v>16</v>
      </c>
      <c r="K405" s="382">
        <v>13948.2</v>
      </c>
      <c r="L405" s="382" t="e">
        <f>[6]!Tabla1[[#This Row],[Cantidad de Insumos]]*[6]!Tabla1[[#This Row],[Precio Unitario]]</f>
        <v>#REF!</v>
      </c>
      <c r="M405" s="383">
        <v>237299</v>
      </c>
      <c r="N405" s="384" t="s">
        <v>33</v>
      </c>
    </row>
    <row r="406" spans="2:14" ht="15.75">
      <c r="B406" s="392" t="e">
        <f>IF(Tabla1[[#This Row],[Código_Actividad]]="","",CONCATENATE(Tabla1[[#This Row],[POA]],".",Tabla1[[#This Row],[SRS]],".",Tabla1[[#This Row],[AREA]],".",Tabla1[[#This Row],[TIPO]]))</f>
        <v>#REF!</v>
      </c>
      <c r="C406" s="392" t="e">
        <f>IF(Tabla1[[#This Row],[Código_Actividad]]="","",'[5]Formulario PPGR1'!#REF!)</f>
        <v>#REF!</v>
      </c>
      <c r="D406" s="392" t="e">
        <f>IF(Tabla1[[#This Row],[Código_Actividad]]="","",'[5]Formulario PPGR1'!#REF!)</f>
        <v>#REF!</v>
      </c>
      <c r="E406" s="392" t="e">
        <f>IF(Tabla1[[#This Row],[Código_Actividad]]="","",'[5]Formulario PPGR1'!#REF!)</f>
        <v>#REF!</v>
      </c>
      <c r="F406" s="392" t="e">
        <f>IF(Tabla1[[#This Row],[Código_Actividad]]="","",'[5]Formulario PPGR1'!#REF!)</f>
        <v>#REF!</v>
      </c>
      <c r="G406" s="381" t="s">
        <v>1948</v>
      </c>
      <c r="H406" s="381" t="s">
        <v>1949</v>
      </c>
      <c r="I406" s="381" t="s">
        <v>1761</v>
      </c>
      <c r="J406" s="381">
        <v>60</v>
      </c>
      <c r="K406" s="382">
        <v>16632</v>
      </c>
      <c r="L406" s="382" t="e">
        <f>[6]!Tabla1[[#This Row],[Cantidad de Insumos]]*[6]!Tabla1[[#This Row],[Precio Unitario]]</f>
        <v>#REF!</v>
      </c>
      <c r="M406" s="383">
        <v>237299</v>
      </c>
      <c r="N406" s="384" t="s">
        <v>33</v>
      </c>
    </row>
    <row r="407" spans="2:14" ht="15.75">
      <c r="B407" s="392" t="e">
        <f>IF(Tabla1[[#This Row],[Código_Actividad]]="","",CONCATENATE(Tabla1[[#This Row],[POA]],".",Tabla1[[#This Row],[SRS]],".",Tabla1[[#This Row],[AREA]],".",Tabla1[[#This Row],[TIPO]]))</f>
        <v>#REF!</v>
      </c>
      <c r="C407" s="392" t="e">
        <f>IF(Tabla1[[#This Row],[Código_Actividad]]="","",'[5]Formulario PPGR1'!#REF!)</f>
        <v>#REF!</v>
      </c>
      <c r="D407" s="392" t="e">
        <f>IF(Tabla1[[#This Row],[Código_Actividad]]="","",'[5]Formulario PPGR1'!#REF!)</f>
        <v>#REF!</v>
      </c>
      <c r="E407" s="392" t="e">
        <f>IF(Tabla1[[#This Row],[Código_Actividad]]="","",'[5]Formulario PPGR1'!#REF!)</f>
        <v>#REF!</v>
      </c>
      <c r="F407" s="392" t="e">
        <f>IF(Tabla1[[#This Row],[Código_Actividad]]="","",'[5]Formulario PPGR1'!#REF!)</f>
        <v>#REF!</v>
      </c>
      <c r="G407" s="381" t="s">
        <v>1950</v>
      </c>
      <c r="H407" s="381" t="s">
        <v>1951</v>
      </c>
      <c r="I407" s="381" t="s">
        <v>1769</v>
      </c>
      <c r="J407" s="381">
        <v>8</v>
      </c>
      <c r="K407" s="382">
        <v>16443</v>
      </c>
      <c r="L407" s="382" t="e">
        <f>[6]!Tabla1[[#This Row],[Cantidad de Insumos]]*[6]!Tabla1[[#This Row],[Precio Unitario]]</f>
        <v>#REF!</v>
      </c>
      <c r="M407" s="383">
        <v>237299</v>
      </c>
      <c r="N407" s="384" t="s">
        <v>33</v>
      </c>
    </row>
    <row r="408" spans="2:14" ht="15.75">
      <c r="B408" s="392" t="e">
        <f>IF(Tabla1[[#This Row],[Código_Actividad]]="","",CONCATENATE(Tabla1[[#This Row],[POA]],".",Tabla1[[#This Row],[SRS]],".",Tabla1[[#This Row],[AREA]],".",Tabla1[[#This Row],[TIPO]]))</f>
        <v>#REF!</v>
      </c>
      <c r="C408" s="392" t="e">
        <f>IF(Tabla1[[#This Row],[Código_Actividad]]="","",'[5]Formulario PPGR1'!#REF!)</f>
        <v>#REF!</v>
      </c>
      <c r="D408" s="392" t="e">
        <f>IF(Tabla1[[#This Row],[Código_Actividad]]="","",'[5]Formulario PPGR1'!#REF!)</f>
        <v>#REF!</v>
      </c>
      <c r="E408" s="392" t="e">
        <f>IF(Tabla1[[#This Row],[Código_Actividad]]="","",'[5]Formulario PPGR1'!#REF!)</f>
        <v>#REF!</v>
      </c>
      <c r="F408" s="392" t="e">
        <f>IF(Tabla1[[#This Row],[Código_Actividad]]="","",'[5]Formulario PPGR1'!#REF!)</f>
        <v>#REF!</v>
      </c>
      <c r="G408" s="381" t="s">
        <v>1952</v>
      </c>
      <c r="H408" s="381" t="s">
        <v>1953</v>
      </c>
      <c r="I408" s="381" t="s">
        <v>1769</v>
      </c>
      <c r="J408" s="381">
        <v>16</v>
      </c>
      <c r="K408" s="382">
        <v>796.95</v>
      </c>
      <c r="L408" s="382" t="e">
        <f>[6]!Tabla1[[#This Row],[Cantidad de Insumos]]*[6]!Tabla1[[#This Row],[Precio Unitario]]</f>
        <v>#REF!</v>
      </c>
      <c r="M408" s="383">
        <v>237299</v>
      </c>
      <c r="N408" s="384" t="s">
        <v>33</v>
      </c>
    </row>
    <row r="409" spans="2:14" ht="15.75">
      <c r="B409" s="392" t="e">
        <f>IF(Tabla1[[#This Row],[Código_Actividad]]="","",CONCATENATE(Tabla1[[#This Row],[POA]],".",Tabla1[[#This Row],[SRS]],".",Tabla1[[#This Row],[AREA]],".",Tabla1[[#This Row],[TIPO]]))</f>
        <v>#REF!</v>
      </c>
      <c r="C409" s="392" t="e">
        <f>IF(Tabla1[[#This Row],[Código_Actividad]]="","",'[5]Formulario PPGR1'!#REF!)</f>
        <v>#REF!</v>
      </c>
      <c r="D409" s="392" t="e">
        <f>IF(Tabla1[[#This Row],[Código_Actividad]]="","",'[5]Formulario PPGR1'!#REF!)</f>
        <v>#REF!</v>
      </c>
      <c r="E409" s="392" t="e">
        <f>IF(Tabla1[[#This Row],[Código_Actividad]]="","",'[5]Formulario PPGR1'!#REF!)</f>
        <v>#REF!</v>
      </c>
      <c r="F409" s="392" t="e">
        <f>IF(Tabla1[[#This Row],[Código_Actividad]]="","",'[5]Formulario PPGR1'!#REF!)</f>
        <v>#REF!</v>
      </c>
      <c r="G409" s="381" t="s">
        <v>1954</v>
      </c>
      <c r="H409" s="381" t="s">
        <v>1955</v>
      </c>
      <c r="I409" s="381" t="s">
        <v>1761</v>
      </c>
      <c r="J409" s="381">
        <v>36</v>
      </c>
      <c r="K409" s="382">
        <v>15309</v>
      </c>
      <c r="L409" s="382" t="e">
        <f>[6]!Tabla1[[#This Row],[Cantidad de Insumos]]*[6]!Tabla1[[#This Row],[Precio Unitario]]</f>
        <v>#REF!</v>
      </c>
      <c r="M409" s="383">
        <v>237299</v>
      </c>
      <c r="N409" s="384" t="s">
        <v>33</v>
      </c>
    </row>
    <row r="410" spans="2:14" ht="15.75">
      <c r="B410" s="392" t="e">
        <f>IF(Tabla1[[#This Row],[Código_Actividad]]="","",CONCATENATE(Tabla1[[#This Row],[POA]],".",Tabla1[[#This Row],[SRS]],".",Tabla1[[#This Row],[AREA]],".",Tabla1[[#This Row],[TIPO]]))</f>
        <v>#REF!</v>
      </c>
      <c r="C410" s="392" t="e">
        <f>IF(Tabla1[[#This Row],[Código_Actividad]]="","",'[5]Formulario PPGR1'!#REF!)</f>
        <v>#REF!</v>
      </c>
      <c r="D410" s="392" t="e">
        <f>IF(Tabla1[[#This Row],[Código_Actividad]]="","",'[5]Formulario PPGR1'!#REF!)</f>
        <v>#REF!</v>
      </c>
      <c r="E410" s="392" t="e">
        <f>IF(Tabla1[[#This Row],[Código_Actividad]]="","",'[5]Formulario PPGR1'!#REF!)</f>
        <v>#REF!</v>
      </c>
      <c r="F410" s="392" t="e">
        <f>IF(Tabla1[[#This Row],[Código_Actividad]]="","",'[5]Formulario PPGR1'!#REF!)</f>
        <v>#REF!</v>
      </c>
      <c r="G410" s="381" t="s">
        <v>1956</v>
      </c>
      <c r="H410" s="381" t="s">
        <v>1957</v>
      </c>
      <c r="I410" s="381" t="s">
        <v>1769</v>
      </c>
      <c r="J410" s="381">
        <v>72</v>
      </c>
      <c r="K410" s="382">
        <v>13608</v>
      </c>
      <c r="L410" s="382" t="e">
        <f>[6]!Tabla1[[#This Row],[Cantidad de Insumos]]*[6]!Tabla1[[#This Row],[Precio Unitario]]</f>
        <v>#REF!</v>
      </c>
      <c r="M410" s="383">
        <v>237299</v>
      </c>
      <c r="N410" s="384" t="s">
        <v>33</v>
      </c>
    </row>
    <row r="411" spans="2:14" ht="15.75">
      <c r="B411" s="392" t="e">
        <f>IF(Tabla1[[#This Row],[Código_Actividad]]="","",CONCATENATE(Tabla1[[#This Row],[POA]],".",Tabla1[[#This Row],[SRS]],".",Tabla1[[#This Row],[AREA]],".",Tabla1[[#This Row],[TIPO]]))</f>
        <v>#REF!</v>
      </c>
      <c r="C411" s="392" t="e">
        <f>IF(Tabla1[[#This Row],[Código_Actividad]]="","",'[5]Formulario PPGR1'!#REF!)</f>
        <v>#REF!</v>
      </c>
      <c r="D411" s="392" t="e">
        <f>IF(Tabla1[[#This Row],[Código_Actividad]]="","",'[5]Formulario PPGR1'!#REF!)</f>
        <v>#REF!</v>
      </c>
      <c r="E411" s="392" t="e">
        <f>IF(Tabla1[[#This Row],[Código_Actividad]]="","",'[5]Formulario PPGR1'!#REF!)</f>
        <v>#REF!</v>
      </c>
      <c r="F411" s="392" t="e">
        <f>IF(Tabla1[[#This Row],[Código_Actividad]]="","",'[5]Formulario PPGR1'!#REF!)</f>
        <v>#REF!</v>
      </c>
      <c r="G411" s="381" t="s">
        <v>1958</v>
      </c>
      <c r="H411" s="381" t="s">
        <v>1959</v>
      </c>
      <c r="I411" s="381" t="s">
        <v>1764</v>
      </c>
      <c r="J411" s="381">
        <v>4</v>
      </c>
      <c r="K411" s="382">
        <v>13500</v>
      </c>
      <c r="L411" s="382" t="e">
        <f>[6]!Tabla1[[#This Row],[Cantidad de Insumos]]*[6]!Tabla1[[#This Row],[Precio Unitario]]</f>
        <v>#REF!</v>
      </c>
      <c r="M411" s="383">
        <v>237299</v>
      </c>
      <c r="N411" s="384" t="s">
        <v>33</v>
      </c>
    </row>
    <row r="412" spans="2:14" ht="15.75">
      <c r="B412" s="392" t="e">
        <f>IF(Tabla1[[#This Row],[Código_Actividad]]="","",CONCATENATE(Tabla1[[#This Row],[POA]],".",Tabla1[[#This Row],[SRS]],".",Tabla1[[#This Row],[AREA]],".",Tabla1[[#This Row],[TIPO]]))</f>
        <v>#REF!</v>
      </c>
      <c r="C412" s="392" t="e">
        <f>IF(Tabla1[[#This Row],[Código_Actividad]]="","",'[5]Formulario PPGR1'!#REF!)</f>
        <v>#REF!</v>
      </c>
      <c r="D412" s="392" t="e">
        <f>IF(Tabla1[[#This Row],[Código_Actividad]]="","",'[5]Formulario PPGR1'!#REF!)</f>
        <v>#REF!</v>
      </c>
      <c r="E412" s="392" t="e">
        <f>IF(Tabla1[[#This Row],[Código_Actividad]]="","",'[5]Formulario PPGR1'!#REF!)</f>
        <v>#REF!</v>
      </c>
      <c r="F412" s="392" t="e">
        <f>IF(Tabla1[[#This Row],[Código_Actividad]]="","",'[5]Formulario PPGR1'!#REF!)</f>
        <v>#REF!</v>
      </c>
      <c r="G412" s="381" t="s">
        <v>1960</v>
      </c>
      <c r="H412" s="381" t="s">
        <v>1961</v>
      </c>
      <c r="I412" s="381" t="s">
        <v>1769</v>
      </c>
      <c r="J412" s="381">
        <v>4</v>
      </c>
      <c r="K412" s="382">
        <v>13500</v>
      </c>
      <c r="L412" s="382" t="e">
        <f>[6]!Tabla1[[#This Row],[Cantidad de Insumos]]*[6]!Tabla1[[#This Row],[Precio Unitario]]</f>
        <v>#REF!</v>
      </c>
      <c r="M412" s="383">
        <v>239301</v>
      </c>
      <c r="N412" s="384" t="s">
        <v>33</v>
      </c>
    </row>
    <row r="413" spans="2:14" ht="15.75">
      <c r="B413" s="392" t="e">
        <f>IF(Tabla1[[#This Row],[Código_Actividad]]="","",CONCATENATE(Tabla1[[#This Row],[POA]],".",Tabla1[[#This Row],[SRS]],".",Tabla1[[#This Row],[AREA]],".",Tabla1[[#This Row],[TIPO]]))</f>
        <v>#REF!</v>
      </c>
      <c r="C413" s="392" t="e">
        <f>IF(Tabla1[[#This Row],[Código_Actividad]]="","",'[5]Formulario PPGR1'!#REF!)</f>
        <v>#REF!</v>
      </c>
      <c r="D413" s="392" t="e">
        <f>IF(Tabla1[[#This Row],[Código_Actividad]]="","",'[5]Formulario PPGR1'!#REF!)</f>
        <v>#REF!</v>
      </c>
      <c r="E413" s="392" t="e">
        <f>IF(Tabla1[[#This Row],[Código_Actividad]]="","",'[5]Formulario PPGR1'!#REF!)</f>
        <v>#REF!</v>
      </c>
      <c r="F413" s="392" t="e">
        <f>IF(Tabla1[[#This Row],[Código_Actividad]]="","",'[5]Formulario PPGR1'!#REF!)</f>
        <v>#REF!</v>
      </c>
      <c r="G413" s="381" t="s">
        <v>1962</v>
      </c>
      <c r="H413" s="381" t="s">
        <v>1963</v>
      </c>
      <c r="I413" s="381" t="s">
        <v>1769</v>
      </c>
      <c r="J413" s="381">
        <v>36</v>
      </c>
      <c r="K413" s="382">
        <v>8759</v>
      </c>
      <c r="L413" s="382" t="e">
        <f>[6]!Tabla1[[#This Row],[Cantidad de Insumos]]*[6]!Tabla1[[#This Row],[Precio Unitario]]</f>
        <v>#REF!</v>
      </c>
      <c r="M413" s="383">
        <v>237299</v>
      </c>
      <c r="N413" s="384" t="s">
        <v>33</v>
      </c>
    </row>
    <row r="414" spans="2:14" ht="15.75">
      <c r="B414" s="392" t="e">
        <f>IF(Tabla1[[#This Row],[Código_Actividad]]="","",CONCATENATE(Tabla1[[#This Row],[POA]],".",Tabla1[[#This Row],[SRS]],".",Tabla1[[#This Row],[AREA]],".",Tabla1[[#This Row],[TIPO]]))</f>
        <v>#REF!</v>
      </c>
      <c r="C414" s="392" t="e">
        <f>IF(Tabla1[[#This Row],[Código_Actividad]]="","",'[5]Formulario PPGR1'!#REF!)</f>
        <v>#REF!</v>
      </c>
      <c r="D414" s="392" t="e">
        <f>IF(Tabla1[[#This Row],[Código_Actividad]]="","",'[5]Formulario PPGR1'!#REF!)</f>
        <v>#REF!</v>
      </c>
      <c r="E414" s="392" t="e">
        <f>IF(Tabla1[[#This Row],[Código_Actividad]]="","",'[5]Formulario PPGR1'!#REF!)</f>
        <v>#REF!</v>
      </c>
      <c r="F414" s="392" t="e">
        <f>IF(Tabla1[[#This Row],[Código_Actividad]]="","",'[5]Formulario PPGR1'!#REF!)</f>
        <v>#REF!</v>
      </c>
      <c r="G414" s="381" t="s">
        <v>1964</v>
      </c>
      <c r="H414" s="381" t="s">
        <v>1965</v>
      </c>
      <c r="I414" s="381" t="s">
        <v>1769</v>
      </c>
      <c r="J414" s="381">
        <v>36</v>
      </c>
      <c r="K414" s="382">
        <v>11986</v>
      </c>
      <c r="L414" s="382" t="e">
        <f>[6]!Tabla1[[#This Row],[Cantidad de Insumos]]*[6]!Tabla1[[#This Row],[Precio Unitario]]</f>
        <v>#REF!</v>
      </c>
      <c r="M414" s="383">
        <v>237299</v>
      </c>
      <c r="N414" s="384" t="s">
        <v>33</v>
      </c>
    </row>
    <row r="415" spans="2:14" ht="15.75">
      <c r="B415" s="392" t="e">
        <f>IF(Tabla1[[#This Row],[Código_Actividad]]="","",CONCATENATE(Tabla1[[#This Row],[POA]],".",Tabla1[[#This Row],[SRS]],".",Tabla1[[#This Row],[AREA]],".",Tabla1[[#This Row],[TIPO]]))</f>
        <v>#REF!</v>
      </c>
      <c r="C415" s="392" t="e">
        <f>IF(Tabla1[[#This Row],[Código_Actividad]]="","",'[5]Formulario PPGR1'!#REF!)</f>
        <v>#REF!</v>
      </c>
      <c r="D415" s="392" t="e">
        <f>IF(Tabla1[[#This Row],[Código_Actividad]]="","",'[5]Formulario PPGR1'!#REF!)</f>
        <v>#REF!</v>
      </c>
      <c r="E415" s="392" t="e">
        <f>IF(Tabla1[[#This Row],[Código_Actividad]]="","",'[5]Formulario PPGR1'!#REF!)</f>
        <v>#REF!</v>
      </c>
      <c r="F415" s="392" t="e">
        <f>IF(Tabla1[[#This Row],[Código_Actividad]]="","",'[5]Formulario PPGR1'!#REF!)</f>
        <v>#REF!</v>
      </c>
      <c r="G415" s="381" t="s">
        <v>1966</v>
      </c>
      <c r="H415" s="381" t="s">
        <v>1967</v>
      </c>
      <c r="I415" s="381" t="s">
        <v>1769</v>
      </c>
      <c r="J415" s="381">
        <v>4</v>
      </c>
      <c r="K415" s="382">
        <v>11986</v>
      </c>
      <c r="L415" s="382" t="e">
        <f>[6]!Tabla1[[#This Row],[Cantidad de Insumos]]*[6]!Tabla1[[#This Row],[Precio Unitario]]</f>
        <v>#REF!</v>
      </c>
      <c r="M415" s="383">
        <v>237299</v>
      </c>
      <c r="N415" s="384" t="s">
        <v>33</v>
      </c>
    </row>
    <row r="416" spans="2:14" ht="15.75">
      <c r="B416" s="392" t="e">
        <f>IF(Tabla1[[#This Row],[Código_Actividad]]="","",CONCATENATE(Tabla1[[#This Row],[POA]],".",Tabla1[[#This Row],[SRS]],".",Tabla1[[#This Row],[AREA]],".",Tabla1[[#This Row],[TIPO]]))</f>
        <v>#REF!</v>
      </c>
      <c r="C416" s="392" t="e">
        <f>IF(Tabla1[[#This Row],[Código_Actividad]]="","",'[5]Formulario PPGR1'!#REF!)</f>
        <v>#REF!</v>
      </c>
      <c r="D416" s="392" t="e">
        <f>IF(Tabla1[[#This Row],[Código_Actividad]]="","",'[5]Formulario PPGR1'!#REF!)</f>
        <v>#REF!</v>
      </c>
      <c r="E416" s="392" t="e">
        <f>IF(Tabla1[[#This Row],[Código_Actividad]]="","",'[5]Formulario PPGR1'!#REF!)</f>
        <v>#REF!</v>
      </c>
      <c r="F416" s="392" t="e">
        <f>IF(Tabla1[[#This Row],[Código_Actividad]]="","",'[5]Formulario PPGR1'!#REF!)</f>
        <v>#REF!</v>
      </c>
      <c r="G416" s="381" t="s">
        <v>1968</v>
      </c>
      <c r="H416" s="381" t="s">
        <v>1969</v>
      </c>
      <c r="I416" s="381" t="s">
        <v>1769</v>
      </c>
      <c r="J416" s="381">
        <v>44</v>
      </c>
      <c r="K416" s="382">
        <v>9759</v>
      </c>
      <c r="L416" s="382" t="e">
        <f>[6]!Tabla1[[#This Row],[Cantidad de Insumos]]*[6]!Tabla1[[#This Row],[Precio Unitario]]</f>
        <v>#REF!</v>
      </c>
      <c r="M416" s="383">
        <v>237299</v>
      </c>
      <c r="N416" s="384" t="s">
        <v>33</v>
      </c>
    </row>
    <row r="417" spans="2:14" ht="15.75">
      <c r="B417" s="392" t="e">
        <f>IF(Tabla1[[#This Row],[Código_Actividad]]="","",CONCATENATE(Tabla1[[#This Row],[POA]],".",Tabla1[[#This Row],[SRS]],".",Tabla1[[#This Row],[AREA]],".",Tabla1[[#This Row],[TIPO]]))</f>
        <v>#REF!</v>
      </c>
      <c r="C417" s="392" t="e">
        <f>IF(Tabla1[[#This Row],[Código_Actividad]]="","",'[5]Formulario PPGR1'!#REF!)</f>
        <v>#REF!</v>
      </c>
      <c r="D417" s="392" t="e">
        <f>IF(Tabla1[[#This Row],[Código_Actividad]]="","",'[5]Formulario PPGR1'!#REF!)</f>
        <v>#REF!</v>
      </c>
      <c r="E417" s="392" t="e">
        <f>IF(Tabla1[[#This Row],[Código_Actividad]]="","",'[5]Formulario PPGR1'!#REF!)</f>
        <v>#REF!</v>
      </c>
      <c r="F417" s="392" t="e">
        <f>IF(Tabla1[[#This Row],[Código_Actividad]]="","",'[5]Formulario PPGR1'!#REF!)</f>
        <v>#REF!</v>
      </c>
      <c r="G417" s="381" t="s">
        <v>1970</v>
      </c>
      <c r="H417" s="381" t="s">
        <v>1971</v>
      </c>
      <c r="I417" s="381" t="s">
        <v>1769</v>
      </c>
      <c r="J417" s="381">
        <v>44</v>
      </c>
      <c r="K417" s="382">
        <v>13646</v>
      </c>
      <c r="L417" s="382" t="e">
        <f>[6]!Tabla1[[#This Row],[Cantidad de Insumos]]*[6]!Tabla1[[#This Row],[Precio Unitario]]</f>
        <v>#REF!</v>
      </c>
      <c r="M417" s="383">
        <v>237299</v>
      </c>
      <c r="N417" s="384" t="s">
        <v>33</v>
      </c>
    </row>
    <row r="418" spans="2:14" ht="15.75">
      <c r="B418" s="392" t="e">
        <f>IF(Tabla1[[#This Row],[Código_Actividad]]="","",CONCATENATE(Tabla1[[#This Row],[POA]],".",Tabla1[[#This Row],[SRS]],".",Tabla1[[#This Row],[AREA]],".",Tabla1[[#This Row],[TIPO]]))</f>
        <v>#REF!</v>
      </c>
      <c r="C418" s="392" t="e">
        <f>IF(Tabla1[[#This Row],[Código_Actividad]]="","",'[5]Formulario PPGR1'!#REF!)</f>
        <v>#REF!</v>
      </c>
      <c r="D418" s="392" t="e">
        <f>IF(Tabla1[[#This Row],[Código_Actividad]]="","",'[5]Formulario PPGR1'!#REF!)</f>
        <v>#REF!</v>
      </c>
      <c r="E418" s="392" t="e">
        <f>IF(Tabla1[[#This Row],[Código_Actividad]]="","",'[5]Formulario PPGR1'!#REF!)</f>
        <v>#REF!</v>
      </c>
      <c r="F418" s="392" t="e">
        <f>IF(Tabla1[[#This Row],[Código_Actividad]]="","",'[5]Formulario PPGR1'!#REF!)</f>
        <v>#REF!</v>
      </c>
      <c r="G418" s="381" t="s">
        <v>1972</v>
      </c>
      <c r="H418" s="381" t="s">
        <v>1973</v>
      </c>
      <c r="I418" s="381" t="s">
        <v>1769</v>
      </c>
      <c r="J418" s="381">
        <v>96</v>
      </c>
      <c r="K418" s="382">
        <v>8759</v>
      </c>
      <c r="L418" s="382" t="e">
        <f>[6]!Tabla1[[#This Row],[Cantidad de Insumos]]*[6]!Tabla1[[#This Row],[Precio Unitario]]</f>
        <v>#REF!</v>
      </c>
      <c r="M418" s="383">
        <v>237299</v>
      </c>
      <c r="N418" s="384" t="s">
        <v>33</v>
      </c>
    </row>
    <row r="419" spans="2:14" ht="15.75">
      <c r="B419" s="392" t="e">
        <f>IF(Tabla1[[#This Row],[Código_Actividad]]="","",CONCATENATE(Tabla1[[#This Row],[POA]],".",Tabla1[[#This Row],[SRS]],".",Tabla1[[#This Row],[AREA]],".",Tabla1[[#This Row],[TIPO]]))</f>
        <v>#REF!</v>
      </c>
      <c r="C419" s="392" t="e">
        <f>IF(Tabla1[[#This Row],[Código_Actividad]]="","",'[5]Formulario PPGR1'!#REF!)</f>
        <v>#REF!</v>
      </c>
      <c r="D419" s="392" t="e">
        <f>IF(Tabla1[[#This Row],[Código_Actividad]]="","",'[5]Formulario PPGR1'!#REF!)</f>
        <v>#REF!</v>
      </c>
      <c r="E419" s="392" t="e">
        <f>IF(Tabla1[[#This Row],[Código_Actividad]]="","",'[5]Formulario PPGR1'!#REF!)</f>
        <v>#REF!</v>
      </c>
      <c r="F419" s="392" t="e">
        <f>IF(Tabla1[[#This Row],[Código_Actividad]]="","",'[5]Formulario PPGR1'!#REF!)</f>
        <v>#REF!</v>
      </c>
      <c r="G419" s="381" t="s">
        <v>1974</v>
      </c>
      <c r="H419" s="381" t="s">
        <v>1975</v>
      </c>
      <c r="I419" s="381" t="s">
        <v>1769</v>
      </c>
      <c r="J419" s="381">
        <v>4</v>
      </c>
      <c r="K419" s="382">
        <v>12360</v>
      </c>
      <c r="L419" s="382" t="e">
        <f>[6]!Tabla1[[#This Row],[Cantidad de Insumos]]*[6]!Tabla1[[#This Row],[Precio Unitario]]</f>
        <v>#REF!</v>
      </c>
      <c r="M419" s="383">
        <v>237299</v>
      </c>
      <c r="N419" s="384" t="s">
        <v>33</v>
      </c>
    </row>
    <row r="420" spans="2:14" ht="15.75">
      <c r="B420" s="392" t="e">
        <f>IF(Tabla1[[#This Row],[Código_Actividad]]="","",CONCATENATE(Tabla1[[#This Row],[POA]],".",Tabla1[[#This Row],[SRS]],".",Tabla1[[#This Row],[AREA]],".",Tabla1[[#This Row],[TIPO]]))</f>
        <v>#REF!</v>
      </c>
      <c r="C420" s="392" t="e">
        <f>IF(Tabla1[[#This Row],[Código_Actividad]]="","",'[5]Formulario PPGR1'!#REF!)</f>
        <v>#REF!</v>
      </c>
      <c r="D420" s="392" t="e">
        <f>IF(Tabla1[[#This Row],[Código_Actividad]]="","",'[5]Formulario PPGR1'!#REF!)</f>
        <v>#REF!</v>
      </c>
      <c r="E420" s="392" t="e">
        <f>IF(Tabla1[[#This Row],[Código_Actividad]]="","",'[5]Formulario PPGR1'!#REF!)</f>
        <v>#REF!</v>
      </c>
      <c r="F420" s="392" t="e">
        <f>IF(Tabla1[[#This Row],[Código_Actividad]]="","",'[5]Formulario PPGR1'!#REF!)</f>
        <v>#REF!</v>
      </c>
      <c r="G420" s="381" t="s">
        <v>1976</v>
      </c>
      <c r="H420" s="381" t="s">
        <v>1977</v>
      </c>
      <c r="I420" s="381" t="s">
        <v>1769</v>
      </c>
      <c r="J420" s="381">
        <v>24</v>
      </c>
      <c r="K420" s="382">
        <v>2400</v>
      </c>
      <c r="L420" s="382" t="e">
        <f>[6]!Tabla1[[#This Row],[Cantidad de Insumos]]*[6]!Tabla1[[#This Row],[Precio Unitario]]</f>
        <v>#REF!</v>
      </c>
      <c r="M420" s="383">
        <v>237299</v>
      </c>
      <c r="N420" s="384" t="s">
        <v>33</v>
      </c>
    </row>
    <row r="421" spans="2:14" ht="15.75">
      <c r="B421" s="392" t="e">
        <f>IF(Tabla1[[#This Row],[Código_Actividad]]="","",CONCATENATE(Tabla1[[#This Row],[POA]],".",Tabla1[[#This Row],[SRS]],".",Tabla1[[#This Row],[AREA]],".",Tabla1[[#This Row],[TIPO]]))</f>
        <v>#REF!</v>
      </c>
      <c r="C421" s="392" t="e">
        <f>IF(Tabla1[[#This Row],[Código_Actividad]]="","",'[5]Formulario PPGR1'!#REF!)</f>
        <v>#REF!</v>
      </c>
      <c r="D421" s="392" t="e">
        <f>IF(Tabla1[[#This Row],[Código_Actividad]]="","",'[5]Formulario PPGR1'!#REF!)</f>
        <v>#REF!</v>
      </c>
      <c r="E421" s="392" t="e">
        <f>IF(Tabla1[[#This Row],[Código_Actividad]]="","",'[5]Formulario PPGR1'!#REF!)</f>
        <v>#REF!</v>
      </c>
      <c r="F421" s="392" t="e">
        <f>IF(Tabla1[[#This Row],[Código_Actividad]]="","",'[5]Formulario PPGR1'!#REF!)</f>
        <v>#REF!</v>
      </c>
      <c r="G421" s="381" t="s">
        <v>1978</v>
      </c>
      <c r="H421" s="381" t="s">
        <v>1979</v>
      </c>
      <c r="I421" s="381" t="s">
        <v>1769</v>
      </c>
      <c r="J421" s="381">
        <v>120</v>
      </c>
      <c r="K421" s="382">
        <v>1999.99</v>
      </c>
      <c r="L421" s="382" t="e">
        <f>[6]!Tabla1[[#This Row],[Cantidad de Insumos]]*[6]!Tabla1[[#This Row],[Precio Unitario]]</f>
        <v>#REF!</v>
      </c>
      <c r="M421" s="383">
        <v>237299</v>
      </c>
      <c r="N421" s="384" t="s">
        <v>33</v>
      </c>
    </row>
    <row r="422" spans="2:14" ht="15.75">
      <c r="B422" s="392" t="e">
        <f>IF(Tabla1[[#This Row],[Código_Actividad]]="","",CONCATENATE(Tabla1[[#This Row],[POA]],".",Tabla1[[#This Row],[SRS]],".",Tabla1[[#This Row],[AREA]],".",Tabla1[[#This Row],[TIPO]]))</f>
        <v>#REF!</v>
      </c>
      <c r="C422" s="392" t="e">
        <f>IF(Tabla1[[#This Row],[Código_Actividad]]="","",'[5]Formulario PPGR1'!#REF!)</f>
        <v>#REF!</v>
      </c>
      <c r="D422" s="392" t="e">
        <f>IF(Tabla1[[#This Row],[Código_Actividad]]="","",'[5]Formulario PPGR1'!#REF!)</f>
        <v>#REF!</v>
      </c>
      <c r="E422" s="392" t="e">
        <f>IF(Tabla1[[#This Row],[Código_Actividad]]="","",'[5]Formulario PPGR1'!#REF!)</f>
        <v>#REF!</v>
      </c>
      <c r="F422" s="392" t="e">
        <f>IF(Tabla1[[#This Row],[Código_Actividad]]="","",'[5]Formulario PPGR1'!#REF!)</f>
        <v>#REF!</v>
      </c>
      <c r="G422" s="381" t="s">
        <v>1980</v>
      </c>
      <c r="H422" s="381" t="s">
        <v>1981</v>
      </c>
      <c r="I422" s="381" t="s">
        <v>1808</v>
      </c>
      <c r="J422" s="381">
        <v>60</v>
      </c>
      <c r="K422" s="382">
        <v>2400</v>
      </c>
      <c r="L422" s="382" t="e">
        <f>[6]!Tabla1[[#This Row],[Cantidad de Insumos]]*[6]!Tabla1[[#This Row],[Precio Unitario]]</f>
        <v>#REF!</v>
      </c>
      <c r="M422" s="383">
        <v>237299</v>
      </c>
      <c r="N422" s="384" t="s">
        <v>33</v>
      </c>
    </row>
    <row r="423" spans="2:14" ht="15.75">
      <c r="B423" s="392" t="e">
        <f>IF(Tabla1[[#This Row],[Código_Actividad]]="","",CONCATENATE(Tabla1[[#This Row],[POA]],".",Tabla1[[#This Row],[SRS]],".",Tabla1[[#This Row],[AREA]],".",Tabla1[[#This Row],[TIPO]]))</f>
        <v>#REF!</v>
      </c>
      <c r="C423" s="392" t="e">
        <f>IF(Tabla1[[#This Row],[Código_Actividad]]="","",'[5]Formulario PPGR1'!#REF!)</f>
        <v>#REF!</v>
      </c>
      <c r="D423" s="392" t="e">
        <f>IF(Tabla1[[#This Row],[Código_Actividad]]="","",'[5]Formulario PPGR1'!#REF!)</f>
        <v>#REF!</v>
      </c>
      <c r="E423" s="392" t="e">
        <f>IF(Tabla1[[#This Row],[Código_Actividad]]="","",'[5]Formulario PPGR1'!#REF!)</f>
        <v>#REF!</v>
      </c>
      <c r="F423" s="392" t="e">
        <f>IF(Tabla1[[#This Row],[Código_Actividad]]="","",'[5]Formulario PPGR1'!#REF!)</f>
        <v>#REF!</v>
      </c>
      <c r="G423" s="381" t="s">
        <v>1982</v>
      </c>
      <c r="H423" s="381" t="s">
        <v>1983</v>
      </c>
      <c r="I423" s="381" t="s">
        <v>1769</v>
      </c>
      <c r="J423" s="381">
        <v>480</v>
      </c>
      <c r="K423" s="382">
        <v>2181.9899999999998</v>
      </c>
      <c r="L423" s="382" t="e">
        <f>[6]!Tabla1[[#This Row],[Cantidad de Insumos]]*[6]!Tabla1[[#This Row],[Precio Unitario]]</f>
        <v>#REF!</v>
      </c>
      <c r="M423" s="383">
        <v>239301</v>
      </c>
      <c r="N423" s="384" t="s">
        <v>33</v>
      </c>
    </row>
    <row r="424" spans="2:14" ht="15.75">
      <c r="B424" s="392" t="e">
        <f>IF(Tabla1[[#This Row],[Código_Actividad]]="","",CONCATENATE(Tabla1[[#This Row],[POA]],".",Tabla1[[#This Row],[SRS]],".",Tabla1[[#This Row],[AREA]],".",Tabla1[[#This Row],[TIPO]]))</f>
        <v>#REF!</v>
      </c>
      <c r="C424" s="392" t="e">
        <f>IF(Tabla1[[#This Row],[Código_Actividad]]="","",'[5]Formulario PPGR1'!#REF!)</f>
        <v>#REF!</v>
      </c>
      <c r="D424" s="392" t="e">
        <f>IF(Tabla1[[#This Row],[Código_Actividad]]="","",'[5]Formulario PPGR1'!#REF!)</f>
        <v>#REF!</v>
      </c>
      <c r="E424" s="392" t="e">
        <f>IF(Tabla1[[#This Row],[Código_Actividad]]="","",'[5]Formulario PPGR1'!#REF!)</f>
        <v>#REF!</v>
      </c>
      <c r="F424" s="392" t="e">
        <f>IF(Tabla1[[#This Row],[Código_Actividad]]="","",'[5]Formulario PPGR1'!#REF!)</f>
        <v>#REF!</v>
      </c>
      <c r="G424" s="381" t="s">
        <v>1984</v>
      </c>
      <c r="H424" s="381" t="s">
        <v>1985</v>
      </c>
      <c r="I424" s="381" t="s">
        <v>1769</v>
      </c>
      <c r="J424" s="381">
        <v>12</v>
      </c>
      <c r="K424" s="382">
        <v>12360</v>
      </c>
      <c r="L424" s="382" t="e">
        <f>[6]!Tabla1[[#This Row],[Cantidad de Insumos]]*[6]!Tabla1[[#This Row],[Precio Unitario]]</f>
        <v>#REF!</v>
      </c>
      <c r="M424" s="383">
        <v>237299</v>
      </c>
      <c r="N424" s="384" t="s">
        <v>33</v>
      </c>
    </row>
    <row r="425" spans="2:14" ht="15.75">
      <c r="B425" s="392" t="e">
        <f>IF(Tabla1[[#This Row],[Código_Actividad]]="","",CONCATENATE(Tabla1[[#This Row],[POA]],".",Tabla1[[#This Row],[SRS]],".",Tabla1[[#This Row],[AREA]],".",Tabla1[[#This Row],[TIPO]]))</f>
        <v>#REF!</v>
      </c>
      <c r="C425" s="392" t="e">
        <f>IF(Tabla1[[#This Row],[Código_Actividad]]="","",'[5]Formulario PPGR1'!#REF!)</f>
        <v>#REF!</v>
      </c>
      <c r="D425" s="392" t="e">
        <f>IF(Tabla1[[#This Row],[Código_Actividad]]="","",'[5]Formulario PPGR1'!#REF!)</f>
        <v>#REF!</v>
      </c>
      <c r="E425" s="392" t="e">
        <f>IF(Tabla1[[#This Row],[Código_Actividad]]="","",'[5]Formulario PPGR1'!#REF!)</f>
        <v>#REF!</v>
      </c>
      <c r="F425" s="392" t="e">
        <f>IF(Tabla1[[#This Row],[Código_Actividad]]="","",'[5]Formulario PPGR1'!#REF!)</f>
        <v>#REF!</v>
      </c>
      <c r="G425" s="381" t="s">
        <v>1986</v>
      </c>
      <c r="H425" s="381" t="s">
        <v>1987</v>
      </c>
      <c r="I425" s="381" t="s">
        <v>1764</v>
      </c>
      <c r="J425" s="381">
        <v>4</v>
      </c>
      <c r="K425" s="382">
        <v>12360</v>
      </c>
      <c r="L425" s="382" t="e">
        <f>[6]!Tabla1[[#This Row],[Cantidad de Insumos]]*[6]!Tabla1[[#This Row],[Precio Unitario]]</f>
        <v>#REF!</v>
      </c>
      <c r="M425" s="383">
        <v>237299</v>
      </c>
      <c r="N425" s="384" t="s">
        <v>33</v>
      </c>
    </row>
    <row r="426" spans="2:14" ht="15.75">
      <c r="B426" s="392" t="e">
        <f>IF(Tabla1[[#This Row],[Código_Actividad]]="","",CONCATENATE(Tabla1[[#This Row],[POA]],".",Tabla1[[#This Row],[SRS]],".",Tabla1[[#This Row],[AREA]],".",Tabla1[[#This Row],[TIPO]]))</f>
        <v>#REF!</v>
      </c>
      <c r="C426" s="392" t="e">
        <f>IF(Tabla1[[#This Row],[Código_Actividad]]="","",'[5]Formulario PPGR1'!#REF!)</f>
        <v>#REF!</v>
      </c>
      <c r="D426" s="392" t="e">
        <f>IF(Tabla1[[#This Row],[Código_Actividad]]="","",'[5]Formulario PPGR1'!#REF!)</f>
        <v>#REF!</v>
      </c>
      <c r="E426" s="392" t="e">
        <f>IF(Tabla1[[#This Row],[Código_Actividad]]="","",'[5]Formulario PPGR1'!#REF!)</f>
        <v>#REF!</v>
      </c>
      <c r="F426" s="392" t="e">
        <f>IF(Tabla1[[#This Row],[Código_Actividad]]="","",'[5]Formulario PPGR1'!#REF!)</f>
        <v>#REF!</v>
      </c>
      <c r="G426" s="381" t="s">
        <v>1988</v>
      </c>
      <c r="H426" s="381" t="s">
        <v>1989</v>
      </c>
      <c r="I426" s="381" t="s">
        <v>1769</v>
      </c>
      <c r="J426" s="381">
        <v>4</v>
      </c>
      <c r="K426" s="382">
        <v>12360</v>
      </c>
      <c r="L426" s="382" t="e">
        <f>[6]!Tabla1[[#This Row],[Cantidad de Insumos]]*[6]!Tabla1[[#This Row],[Precio Unitario]]</f>
        <v>#REF!</v>
      </c>
      <c r="M426" s="383">
        <v>239301</v>
      </c>
      <c r="N426" s="384" t="s">
        <v>33</v>
      </c>
    </row>
    <row r="427" spans="2:14" ht="15.75">
      <c r="B427" s="392" t="e">
        <f>IF(Tabla1[[#This Row],[Código_Actividad]]="","",CONCATENATE(Tabla1[[#This Row],[POA]],".",Tabla1[[#This Row],[SRS]],".",Tabla1[[#This Row],[AREA]],".",Tabla1[[#This Row],[TIPO]]))</f>
        <v>#REF!</v>
      </c>
      <c r="C427" s="392" t="e">
        <f>IF(Tabla1[[#This Row],[Código_Actividad]]="","",'[5]Formulario PPGR1'!#REF!)</f>
        <v>#REF!</v>
      </c>
      <c r="D427" s="392" t="e">
        <f>IF(Tabla1[[#This Row],[Código_Actividad]]="","",'[5]Formulario PPGR1'!#REF!)</f>
        <v>#REF!</v>
      </c>
      <c r="E427" s="392" t="e">
        <f>IF(Tabla1[[#This Row],[Código_Actividad]]="","",'[5]Formulario PPGR1'!#REF!)</f>
        <v>#REF!</v>
      </c>
      <c r="F427" s="392" t="e">
        <f>IF(Tabla1[[#This Row],[Código_Actividad]]="","",'[5]Formulario PPGR1'!#REF!)</f>
        <v>#REF!</v>
      </c>
      <c r="G427" s="381" t="s">
        <v>1990</v>
      </c>
      <c r="H427" s="381" t="s">
        <v>1991</v>
      </c>
      <c r="I427" s="381" t="s">
        <v>1769</v>
      </c>
      <c r="J427" s="381">
        <v>4</v>
      </c>
      <c r="K427" s="382">
        <v>12360</v>
      </c>
      <c r="L427" s="382" t="e">
        <f>[6]!Tabla1[[#This Row],[Cantidad de Insumos]]*[6]!Tabla1[[#This Row],[Precio Unitario]]</f>
        <v>#REF!</v>
      </c>
      <c r="M427" s="383">
        <v>239301</v>
      </c>
      <c r="N427" s="384" t="s">
        <v>33</v>
      </c>
    </row>
    <row r="428" spans="2:14" ht="15.75">
      <c r="B428" s="392" t="e">
        <f>IF(Tabla1[[#This Row],[Código_Actividad]]="","",CONCATENATE(Tabla1[[#This Row],[POA]],".",Tabla1[[#This Row],[SRS]],".",Tabla1[[#This Row],[AREA]],".",Tabla1[[#This Row],[TIPO]]))</f>
        <v>#REF!</v>
      </c>
      <c r="C428" s="392" t="e">
        <f>IF(Tabla1[[#This Row],[Código_Actividad]]="","",'[5]Formulario PPGR1'!#REF!)</f>
        <v>#REF!</v>
      </c>
      <c r="D428" s="392" t="e">
        <f>IF(Tabla1[[#This Row],[Código_Actividad]]="","",'[5]Formulario PPGR1'!#REF!)</f>
        <v>#REF!</v>
      </c>
      <c r="E428" s="392" t="e">
        <f>IF(Tabla1[[#This Row],[Código_Actividad]]="","",'[5]Formulario PPGR1'!#REF!)</f>
        <v>#REF!</v>
      </c>
      <c r="F428" s="392" t="e">
        <f>IF(Tabla1[[#This Row],[Código_Actividad]]="","",'[5]Formulario PPGR1'!#REF!)</f>
        <v>#REF!</v>
      </c>
      <c r="G428" s="381" t="s">
        <v>1992</v>
      </c>
      <c r="H428" s="381" t="s">
        <v>1991</v>
      </c>
      <c r="I428" s="381" t="s">
        <v>1769</v>
      </c>
      <c r="J428" s="381">
        <v>4</v>
      </c>
      <c r="K428" s="382">
        <v>12360</v>
      </c>
      <c r="L428" s="382" t="e">
        <f>[6]!Tabla1[[#This Row],[Cantidad de Insumos]]*[6]!Tabla1[[#This Row],[Precio Unitario]]</f>
        <v>#REF!</v>
      </c>
      <c r="M428" s="383">
        <v>239301</v>
      </c>
      <c r="N428" s="384" t="s">
        <v>33</v>
      </c>
    </row>
    <row r="429" spans="2:14" ht="15.75">
      <c r="B429" s="392" t="e">
        <f>IF(Tabla1[[#This Row],[Código_Actividad]]="","",CONCATENATE(Tabla1[[#This Row],[POA]],".",Tabla1[[#This Row],[SRS]],".",Tabla1[[#This Row],[AREA]],".",Tabla1[[#This Row],[TIPO]]))</f>
        <v>#REF!</v>
      </c>
      <c r="C429" s="392" t="e">
        <f>IF(Tabla1[[#This Row],[Código_Actividad]]="","",'[5]Formulario PPGR1'!#REF!)</f>
        <v>#REF!</v>
      </c>
      <c r="D429" s="392" t="e">
        <f>IF(Tabla1[[#This Row],[Código_Actividad]]="","",'[5]Formulario PPGR1'!#REF!)</f>
        <v>#REF!</v>
      </c>
      <c r="E429" s="392" t="e">
        <f>IF(Tabla1[[#This Row],[Código_Actividad]]="","",'[5]Formulario PPGR1'!#REF!)</f>
        <v>#REF!</v>
      </c>
      <c r="F429" s="392" t="e">
        <f>IF(Tabla1[[#This Row],[Código_Actividad]]="","",'[5]Formulario PPGR1'!#REF!)</f>
        <v>#REF!</v>
      </c>
      <c r="G429" s="381" t="s">
        <v>1993</v>
      </c>
      <c r="H429" s="381" t="s">
        <v>1994</v>
      </c>
      <c r="I429" s="381" t="s">
        <v>1764</v>
      </c>
      <c r="J429" s="381">
        <v>8</v>
      </c>
      <c r="K429" s="382">
        <v>4200</v>
      </c>
      <c r="L429" s="382" t="e">
        <f>[6]!Tabla1[[#This Row],[Cantidad de Insumos]]*[6]!Tabla1[[#This Row],[Precio Unitario]]</f>
        <v>#REF!</v>
      </c>
      <c r="M429" s="383">
        <v>237299</v>
      </c>
      <c r="N429" s="384" t="s">
        <v>33</v>
      </c>
    </row>
    <row r="430" spans="2:14" ht="15.75">
      <c r="B430" s="392" t="e">
        <f>IF(Tabla1[[#This Row],[Código_Actividad]]="","",CONCATENATE(Tabla1[[#This Row],[POA]],".",Tabla1[[#This Row],[SRS]],".",Tabla1[[#This Row],[AREA]],".",Tabla1[[#This Row],[TIPO]]))</f>
        <v>#REF!</v>
      </c>
      <c r="C430" s="392" t="e">
        <f>IF(Tabla1[[#This Row],[Código_Actividad]]="","",'[5]Formulario PPGR1'!#REF!)</f>
        <v>#REF!</v>
      </c>
      <c r="D430" s="392" t="e">
        <f>IF(Tabla1[[#This Row],[Código_Actividad]]="","",'[5]Formulario PPGR1'!#REF!)</f>
        <v>#REF!</v>
      </c>
      <c r="E430" s="392" t="e">
        <f>IF(Tabla1[[#This Row],[Código_Actividad]]="","",'[5]Formulario PPGR1'!#REF!)</f>
        <v>#REF!</v>
      </c>
      <c r="F430" s="392" t="e">
        <f>IF(Tabla1[[#This Row],[Código_Actividad]]="","",'[5]Formulario PPGR1'!#REF!)</f>
        <v>#REF!</v>
      </c>
      <c r="G430" s="381" t="s">
        <v>1995</v>
      </c>
      <c r="H430" s="381" t="s">
        <v>1996</v>
      </c>
      <c r="I430" s="381" t="s">
        <v>1769</v>
      </c>
      <c r="J430" s="381">
        <v>4</v>
      </c>
      <c r="K430" s="382">
        <v>4200</v>
      </c>
      <c r="L430" s="382" t="e">
        <f>[6]!Tabla1[[#This Row],[Cantidad de Insumos]]*[6]!Tabla1[[#This Row],[Precio Unitario]]</f>
        <v>#REF!</v>
      </c>
      <c r="M430" s="383">
        <v>239301</v>
      </c>
      <c r="N430" s="384" t="s">
        <v>33</v>
      </c>
    </row>
    <row r="431" spans="2:14" ht="15.75">
      <c r="B431" s="392" t="e">
        <f>IF(Tabla1[[#This Row],[Código_Actividad]]="","",CONCATENATE(Tabla1[[#This Row],[POA]],".",Tabla1[[#This Row],[SRS]],".",Tabla1[[#This Row],[AREA]],".",Tabla1[[#This Row],[TIPO]]))</f>
        <v>#REF!</v>
      </c>
      <c r="C431" s="392" t="e">
        <f>IF(Tabla1[[#This Row],[Código_Actividad]]="","",'[5]Formulario PPGR1'!#REF!)</f>
        <v>#REF!</v>
      </c>
      <c r="D431" s="392" t="e">
        <f>IF(Tabla1[[#This Row],[Código_Actividad]]="","",'[5]Formulario PPGR1'!#REF!)</f>
        <v>#REF!</v>
      </c>
      <c r="E431" s="392" t="e">
        <f>IF(Tabla1[[#This Row],[Código_Actividad]]="","",'[5]Formulario PPGR1'!#REF!)</f>
        <v>#REF!</v>
      </c>
      <c r="F431" s="392" t="e">
        <f>IF(Tabla1[[#This Row],[Código_Actividad]]="","",'[5]Formulario PPGR1'!#REF!)</f>
        <v>#REF!</v>
      </c>
      <c r="G431" s="381" t="s">
        <v>1997</v>
      </c>
      <c r="H431" s="381" t="s">
        <v>1998</v>
      </c>
      <c r="I431" s="381" t="s">
        <v>1769</v>
      </c>
      <c r="J431" s="381">
        <v>4</v>
      </c>
      <c r="K431" s="382">
        <v>4200</v>
      </c>
      <c r="L431" s="382" t="e">
        <f>[6]!Tabla1[[#This Row],[Cantidad de Insumos]]*[6]!Tabla1[[#This Row],[Precio Unitario]]</f>
        <v>#REF!</v>
      </c>
      <c r="M431" s="383">
        <v>239301</v>
      </c>
      <c r="N431" s="384" t="s">
        <v>33</v>
      </c>
    </row>
    <row r="432" spans="2:14" ht="15.75">
      <c r="B432" s="392" t="e">
        <f>IF(Tabla1[[#This Row],[Código_Actividad]]="","",CONCATENATE(Tabla1[[#This Row],[POA]],".",Tabla1[[#This Row],[SRS]],".",Tabla1[[#This Row],[AREA]],".",Tabla1[[#This Row],[TIPO]]))</f>
        <v>#REF!</v>
      </c>
      <c r="C432" s="392" t="e">
        <f>IF(Tabla1[[#This Row],[Código_Actividad]]="","",'[5]Formulario PPGR1'!#REF!)</f>
        <v>#REF!</v>
      </c>
      <c r="D432" s="392" t="e">
        <f>IF(Tabla1[[#This Row],[Código_Actividad]]="","",'[5]Formulario PPGR1'!#REF!)</f>
        <v>#REF!</v>
      </c>
      <c r="E432" s="392" t="e">
        <f>IF(Tabla1[[#This Row],[Código_Actividad]]="","",'[5]Formulario PPGR1'!#REF!)</f>
        <v>#REF!</v>
      </c>
      <c r="F432" s="392" t="e">
        <f>IF(Tabla1[[#This Row],[Código_Actividad]]="","",'[5]Formulario PPGR1'!#REF!)</f>
        <v>#REF!</v>
      </c>
      <c r="G432" s="381" t="s">
        <v>1999</v>
      </c>
      <c r="H432" s="381" t="s">
        <v>2000</v>
      </c>
      <c r="I432" s="381" t="s">
        <v>1769</v>
      </c>
      <c r="J432" s="381">
        <v>4</v>
      </c>
      <c r="K432" s="382">
        <v>4200</v>
      </c>
      <c r="L432" s="382" t="e">
        <f>[6]!Tabla1[[#This Row],[Cantidad de Insumos]]*[6]!Tabla1[[#This Row],[Precio Unitario]]</f>
        <v>#REF!</v>
      </c>
      <c r="M432" s="383">
        <v>239301</v>
      </c>
      <c r="N432" s="384" t="s">
        <v>33</v>
      </c>
    </row>
    <row r="433" spans="2:14" ht="15.75">
      <c r="B433" s="392" t="e">
        <f>IF(Tabla1[[#This Row],[Código_Actividad]]="","",CONCATENATE(Tabla1[[#This Row],[POA]],".",Tabla1[[#This Row],[SRS]],".",Tabla1[[#This Row],[AREA]],".",Tabla1[[#This Row],[TIPO]]))</f>
        <v>#REF!</v>
      </c>
      <c r="C433" s="392" t="e">
        <f>IF(Tabla1[[#This Row],[Código_Actividad]]="","",'[5]Formulario PPGR1'!#REF!)</f>
        <v>#REF!</v>
      </c>
      <c r="D433" s="392" t="e">
        <f>IF(Tabla1[[#This Row],[Código_Actividad]]="","",'[5]Formulario PPGR1'!#REF!)</f>
        <v>#REF!</v>
      </c>
      <c r="E433" s="392" t="e">
        <f>IF(Tabla1[[#This Row],[Código_Actividad]]="","",'[5]Formulario PPGR1'!#REF!)</f>
        <v>#REF!</v>
      </c>
      <c r="F433" s="392" t="e">
        <f>IF(Tabla1[[#This Row],[Código_Actividad]]="","",'[5]Formulario PPGR1'!#REF!)</f>
        <v>#REF!</v>
      </c>
      <c r="G433" s="381" t="s">
        <v>2001</v>
      </c>
      <c r="H433" s="381" t="s">
        <v>2002</v>
      </c>
      <c r="I433" s="381" t="s">
        <v>1769</v>
      </c>
      <c r="J433" s="381">
        <v>4</v>
      </c>
      <c r="K433" s="382">
        <v>4200</v>
      </c>
      <c r="L433" s="382" t="e">
        <f>[6]!Tabla1[[#This Row],[Cantidad de Insumos]]*[6]!Tabla1[[#This Row],[Precio Unitario]]</f>
        <v>#REF!</v>
      </c>
      <c r="M433" s="383">
        <v>239301</v>
      </c>
      <c r="N433" s="384" t="s">
        <v>33</v>
      </c>
    </row>
    <row r="434" spans="2:14" ht="15.75">
      <c r="B434" s="392" t="e">
        <f>IF(Tabla1[[#This Row],[Código_Actividad]]="","",CONCATENATE(Tabla1[[#This Row],[POA]],".",Tabla1[[#This Row],[SRS]],".",Tabla1[[#This Row],[AREA]],".",Tabla1[[#This Row],[TIPO]]))</f>
        <v>#REF!</v>
      </c>
      <c r="C434" s="392" t="e">
        <f>IF(Tabla1[[#This Row],[Código_Actividad]]="","",'[5]Formulario PPGR1'!#REF!)</f>
        <v>#REF!</v>
      </c>
      <c r="D434" s="392" t="e">
        <f>IF(Tabla1[[#This Row],[Código_Actividad]]="","",'[5]Formulario PPGR1'!#REF!)</f>
        <v>#REF!</v>
      </c>
      <c r="E434" s="392" t="e">
        <f>IF(Tabla1[[#This Row],[Código_Actividad]]="","",'[5]Formulario PPGR1'!#REF!)</f>
        <v>#REF!</v>
      </c>
      <c r="F434" s="392" t="e">
        <f>IF(Tabla1[[#This Row],[Código_Actividad]]="","",'[5]Formulario PPGR1'!#REF!)</f>
        <v>#REF!</v>
      </c>
      <c r="G434" s="381" t="s">
        <v>2003</v>
      </c>
      <c r="H434" s="381" t="s">
        <v>2004</v>
      </c>
      <c r="I434" s="381"/>
      <c r="J434" s="381">
        <v>11</v>
      </c>
      <c r="K434" s="382">
        <v>4200</v>
      </c>
      <c r="L434" s="382" t="e">
        <f>[6]!Tabla1[[#This Row],[Cantidad de Insumos]]*[6]!Tabla1[[#This Row],[Precio Unitario]]</f>
        <v>#REF!</v>
      </c>
      <c r="M434" s="383">
        <v>239301</v>
      </c>
      <c r="N434" s="384" t="s">
        <v>33</v>
      </c>
    </row>
    <row r="435" spans="2:14" ht="15.75">
      <c r="B435" s="392" t="e">
        <f>IF(Tabla1[[#This Row],[Código_Actividad]]="","",CONCATENATE(Tabla1[[#This Row],[POA]],".",Tabla1[[#This Row],[SRS]],".",Tabla1[[#This Row],[AREA]],".",Tabla1[[#This Row],[TIPO]]))</f>
        <v>#REF!</v>
      </c>
      <c r="C435" s="392" t="e">
        <f>IF(Tabla1[[#This Row],[Código_Actividad]]="","",'[5]Formulario PPGR1'!#REF!)</f>
        <v>#REF!</v>
      </c>
      <c r="D435" s="392" t="e">
        <f>IF(Tabla1[[#This Row],[Código_Actividad]]="","",'[5]Formulario PPGR1'!#REF!)</f>
        <v>#REF!</v>
      </c>
      <c r="E435" s="392" t="e">
        <f>IF(Tabla1[[#This Row],[Código_Actividad]]="","",'[5]Formulario PPGR1'!#REF!)</f>
        <v>#REF!</v>
      </c>
      <c r="F435" s="392" t="e">
        <f>IF(Tabla1[[#This Row],[Código_Actividad]]="","",'[5]Formulario PPGR1'!#REF!)</f>
        <v>#REF!</v>
      </c>
      <c r="G435" s="381" t="s">
        <v>2005</v>
      </c>
      <c r="H435" s="381" t="s">
        <v>2006</v>
      </c>
      <c r="I435" s="381" t="s">
        <v>324</v>
      </c>
      <c r="J435" s="381">
        <v>24</v>
      </c>
      <c r="K435" s="382">
        <v>16068</v>
      </c>
      <c r="L435" s="382" t="e">
        <f>[6]!Tabla1[[#This Row],[Cantidad de Insumos]]*[6]!Tabla1[[#This Row],[Precio Unitario]]</f>
        <v>#REF!</v>
      </c>
      <c r="M435" s="383">
        <v>239301</v>
      </c>
      <c r="N435" s="384" t="s">
        <v>33</v>
      </c>
    </row>
    <row r="436" spans="2:14" ht="15.75">
      <c r="B436" s="392" t="e">
        <f>IF(Tabla1[[#This Row],[Código_Actividad]]="","",CONCATENATE(Tabla1[[#This Row],[POA]],".",Tabla1[[#This Row],[SRS]],".",Tabla1[[#This Row],[AREA]],".",Tabla1[[#This Row],[TIPO]]))</f>
        <v>#REF!</v>
      </c>
      <c r="C436" s="392" t="e">
        <f>IF(Tabla1[[#This Row],[Código_Actividad]]="","",'[5]Formulario PPGR1'!#REF!)</f>
        <v>#REF!</v>
      </c>
      <c r="D436" s="392" t="e">
        <f>IF(Tabla1[[#This Row],[Código_Actividad]]="","",'[5]Formulario PPGR1'!#REF!)</f>
        <v>#REF!</v>
      </c>
      <c r="E436" s="392" t="e">
        <f>IF(Tabla1[[#This Row],[Código_Actividad]]="","",'[5]Formulario PPGR1'!#REF!)</f>
        <v>#REF!</v>
      </c>
      <c r="F436" s="392" t="e">
        <f>IF(Tabla1[[#This Row],[Código_Actividad]]="","",'[5]Formulario PPGR1'!#REF!)</f>
        <v>#REF!</v>
      </c>
      <c r="G436" s="381" t="s">
        <v>2007</v>
      </c>
      <c r="H436" s="381" t="s">
        <v>2008</v>
      </c>
      <c r="I436" s="381" t="s">
        <v>1808</v>
      </c>
      <c r="J436" s="381">
        <v>4</v>
      </c>
      <c r="K436" s="382">
        <v>15000</v>
      </c>
      <c r="L436" s="382" t="e">
        <f>[6]!Tabla1[[#This Row],[Cantidad de Insumos]]*[6]!Tabla1[[#This Row],[Precio Unitario]]</f>
        <v>#REF!</v>
      </c>
      <c r="M436" s="383">
        <v>237299</v>
      </c>
      <c r="N436" s="384" t="s">
        <v>33</v>
      </c>
    </row>
    <row r="437" spans="2:14" ht="15.75">
      <c r="B437" s="392" t="e">
        <f>IF(Tabla1[[#This Row],[Código_Actividad]]="","",CONCATENATE(Tabla1[[#This Row],[POA]],".",Tabla1[[#This Row],[SRS]],".",Tabla1[[#This Row],[AREA]],".",Tabla1[[#This Row],[TIPO]]))</f>
        <v>#REF!</v>
      </c>
      <c r="C437" s="392" t="e">
        <f>IF(Tabla1[[#This Row],[Código_Actividad]]="","",'[5]Formulario PPGR1'!#REF!)</f>
        <v>#REF!</v>
      </c>
      <c r="D437" s="392" t="e">
        <f>IF(Tabla1[[#This Row],[Código_Actividad]]="","",'[5]Formulario PPGR1'!#REF!)</f>
        <v>#REF!</v>
      </c>
      <c r="E437" s="392" t="e">
        <f>IF(Tabla1[[#This Row],[Código_Actividad]]="","",'[5]Formulario PPGR1'!#REF!)</f>
        <v>#REF!</v>
      </c>
      <c r="F437" s="392" t="e">
        <f>IF(Tabla1[[#This Row],[Código_Actividad]]="","",'[5]Formulario PPGR1'!#REF!)</f>
        <v>#REF!</v>
      </c>
      <c r="G437" s="381" t="s">
        <v>2009</v>
      </c>
      <c r="H437" s="381" t="s">
        <v>2010</v>
      </c>
      <c r="I437" s="381" t="s">
        <v>1808</v>
      </c>
      <c r="J437" s="381">
        <v>4</v>
      </c>
      <c r="K437" s="382">
        <v>15000</v>
      </c>
      <c r="L437" s="382" t="e">
        <f>[6]!Tabla1[[#This Row],[Cantidad de Insumos]]*[6]!Tabla1[[#This Row],[Precio Unitario]]</f>
        <v>#REF!</v>
      </c>
      <c r="M437" s="383">
        <v>237299</v>
      </c>
      <c r="N437" s="384" t="s">
        <v>33</v>
      </c>
    </row>
    <row r="438" spans="2:14" ht="15.75">
      <c r="B438" s="392" t="e">
        <f>IF(Tabla1[[#This Row],[Código_Actividad]]="","",CONCATENATE(Tabla1[[#This Row],[POA]],".",Tabla1[[#This Row],[SRS]],".",Tabla1[[#This Row],[AREA]],".",Tabla1[[#This Row],[TIPO]]))</f>
        <v>#REF!</v>
      </c>
      <c r="C438" s="392" t="e">
        <f>IF(Tabla1[[#This Row],[Código_Actividad]]="","",'[5]Formulario PPGR1'!#REF!)</f>
        <v>#REF!</v>
      </c>
      <c r="D438" s="392" t="e">
        <f>IF(Tabla1[[#This Row],[Código_Actividad]]="","",'[5]Formulario PPGR1'!#REF!)</f>
        <v>#REF!</v>
      </c>
      <c r="E438" s="392" t="e">
        <f>IF(Tabla1[[#This Row],[Código_Actividad]]="","",'[5]Formulario PPGR1'!#REF!)</f>
        <v>#REF!</v>
      </c>
      <c r="F438" s="392" t="e">
        <f>IF(Tabla1[[#This Row],[Código_Actividad]]="","",'[5]Formulario PPGR1'!#REF!)</f>
        <v>#REF!</v>
      </c>
      <c r="G438" s="381" t="s">
        <v>2011</v>
      </c>
      <c r="H438" s="381" t="s">
        <v>2012</v>
      </c>
      <c r="I438" s="381" t="s">
        <v>1808</v>
      </c>
      <c r="J438" s="381">
        <v>4</v>
      </c>
      <c r="K438" s="382">
        <v>1972</v>
      </c>
      <c r="L438" s="382" t="e">
        <f>[6]!Tabla1[[#This Row],[Cantidad de Insumos]]*[6]!Tabla1[[#This Row],[Precio Unitario]]</f>
        <v>#REF!</v>
      </c>
      <c r="M438" s="383">
        <v>237299</v>
      </c>
      <c r="N438" s="384" t="s">
        <v>33</v>
      </c>
    </row>
    <row r="439" spans="2:14" ht="15.75">
      <c r="B439" s="392" t="e">
        <f>IF(Tabla1[[#This Row],[Código_Actividad]]="","",CONCATENATE(Tabla1[[#This Row],[POA]],".",Tabla1[[#This Row],[SRS]],".",Tabla1[[#This Row],[AREA]],".",Tabla1[[#This Row],[TIPO]]))</f>
        <v>#REF!</v>
      </c>
      <c r="C439" s="392" t="e">
        <f>IF(Tabla1[[#This Row],[Código_Actividad]]="","",'[5]Formulario PPGR1'!#REF!)</f>
        <v>#REF!</v>
      </c>
      <c r="D439" s="392" t="e">
        <f>IF(Tabla1[[#This Row],[Código_Actividad]]="","",'[5]Formulario PPGR1'!#REF!)</f>
        <v>#REF!</v>
      </c>
      <c r="E439" s="392" t="e">
        <f>IF(Tabla1[[#This Row],[Código_Actividad]]="","",'[5]Formulario PPGR1'!#REF!)</f>
        <v>#REF!</v>
      </c>
      <c r="F439" s="392" t="e">
        <f>IF(Tabla1[[#This Row],[Código_Actividad]]="","",'[5]Formulario PPGR1'!#REF!)</f>
        <v>#REF!</v>
      </c>
      <c r="G439" s="381" t="s">
        <v>2013</v>
      </c>
      <c r="H439" s="381" t="s">
        <v>2014</v>
      </c>
      <c r="I439" s="381" t="s">
        <v>1761</v>
      </c>
      <c r="J439" s="381">
        <v>4</v>
      </c>
      <c r="K439" s="382">
        <v>1980</v>
      </c>
      <c r="L439" s="382" t="e">
        <f>[6]!Tabla1[[#This Row],[Cantidad de Insumos]]*[6]!Tabla1[[#This Row],[Precio Unitario]]</f>
        <v>#REF!</v>
      </c>
      <c r="M439" s="383">
        <v>237299</v>
      </c>
      <c r="N439" s="384" t="s">
        <v>33</v>
      </c>
    </row>
    <row r="440" spans="2:14" ht="15.75">
      <c r="B440" s="392" t="e">
        <f>IF(Tabla1[[#This Row],[Código_Actividad]]="","",CONCATENATE(Tabla1[[#This Row],[POA]],".",Tabla1[[#This Row],[SRS]],".",Tabla1[[#This Row],[AREA]],".",Tabla1[[#This Row],[TIPO]]))</f>
        <v>#REF!</v>
      </c>
      <c r="C440" s="392" t="e">
        <f>IF(Tabla1[[#This Row],[Código_Actividad]]="","",'[5]Formulario PPGR1'!#REF!)</f>
        <v>#REF!</v>
      </c>
      <c r="D440" s="392" t="e">
        <f>IF(Tabla1[[#This Row],[Código_Actividad]]="","",'[5]Formulario PPGR1'!#REF!)</f>
        <v>#REF!</v>
      </c>
      <c r="E440" s="392" t="e">
        <f>IF(Tabla1[[#This Row],[Código_Actividad]]="","",'[5]Formulario PPGR1'!#REF!)</f>
        <v>#REF!</v>
      </c>
      <c r="F440" s="392" t="e">
        <f>IF(Tabla1[[#This Row],[Código_Actividad]]="","",'[5]Formulario PPGR1'!#REF!)</f>
        <v>#REF!</v>
      </c>
      <c r="G440" s="381" t="s">
        <v>2015</v>
      </c>
      <c r="H440" s="381" t="s">
        <v>2016</v>
      </c>
      <c r="I440" s="381" t="s">
        <v>1761</v>
      </c>
      <c r="J440" s="381">
        <v>4</v>
      </c>
      <c r="K440" s="382">
        <v>20529.41</v>
      </c>
      <c r="L440" s="382" t="e">
        <f>[6]!Tabla1[[#This Row],[Cantidad de Insumos]]*[6]!Tabla1[[#This Row],[Precio Unitario]]</f>
        <v>#REF!</v>
      </c>
      <c r="M440" s="383">
        <v>237299</v>
      </c>
      <c r="N440" s="384" t="s">
        <v>33</v>
      </c>
    </row>
    <row r="441" spans="2:14" ht="15.75">
      <c r="B441" s="392" t="e">
        <f>IF(Tabla1[[#This Row],[Código_Actividad]]="","",CONCATENATE(Tabla1[[#This Row],[POA]],".",Tabla1[[#This Row],[SRS]],".",Tabla1[[#This Row],[AREA]],".",Tabla1[[#This Row],[TIPO]]))</f>
        <v>#REF!</v>
      </c>
      <c r="C441" s="392" t="e">
        <f>IF(Tabla1[[#This Row],[Código_Actividad]]="","",'[5]Formulario PPGR1'!#REF!)</f>
        <v>#REF!</v>
      </c>
      <c r="D441" s="392" t="e">
        <f>IF(Tabla1[[#This Row],[Código_Actividad]]="","",'[5]Formulario PPGR1'!#REF!)</f>
        <v>#REF!</v>
      </c>
      <c r="E441" s="392" t="e">
        <f>IF(Tabla1[[#This Row],[Código_Actividad]]="","",'[5]Formulario PPGR1'!#REF!)</f>
        <v>#REF!</v>
      </c>
      <c r="F441" s="392" t="e">
        <f>IF(Tabla1[[#This Row],[Código_Actividad]]="","",'[5]Formulario PPGR1'!#REF!)</f>
        <v>#REF!</v>
      </c>
      <c r="G441" s="381" t="s">
        <v>2017</v>
      </c>
      <c r="H441" s="381" t="s">
        <v>2018</v>
      </c>
      <c r="I441" s="381" t="s">
        <v>1769</v>
      </c>
      <c r="J441" s="381">
        <v>4</v>
      </c>
      <c r="K441" s="382">
        <v>37.04</v>
      </c>
      <c r="L441" s="382" t="e">
        <f>[6]!Tabla1[[#This Row],[Cantidad de Insumos]]*[6]!Tabla1[[#This Row],[Precio Unitario]]</f>
        <v>#REF!</v>
      </c>
      <c r="M441" s="383">
        <v>239301</v>
      </c>
      <c r="N441" s="384" t="s">
        <v>33</v>
      </c>
    </row>
    <row r="442" spans="2:14" ht="15.75">
      <c r="B442" s="392" t="e">
        <f>IF(Tabla1[[#This Row],[Código_Actividad]]="","",CONCATENATE(Tabla1[[#This Row],[POA]],".",Tabla1[[#This Row],[SRS]],".",Tabla1[[#This Row],[AREA]],".",Tabla1[[#This Row],[TIPO]]))</f>
        <v>#REF!</v>
      </c>
      <c r="C442" s="392" t="e">
        <f>IF(Tabla1[[#This Row],[Código_Actividad]]="","",'[5]Formulario PPGR1'!#REF!)</f>
        <v>#REF!</v>
      </c>
      <c r="D442" s="392" t="e">
        <f>IF(Tabla1[[#This Row],[Código_Actividad]]="","",'[5]Formulario PPGR1'!#REF!)</f>
        <v>#REF!</v>
      </c>
      <c r="E442" s="392" t="e">
        <f>IF(Tabla1[[#This Row],[Código_Actividad]]="","",'[5]Formulario PPGR1'!#REF!)</f>
        <v>#REF!</v>
      </c>
      <c r="F442" s="392" t="e">
        <f>IF(Tabla1[[#This Row],[Código_Actividad]]="","",'[5]Formulario PPGR1'!#REF!)</f>
        <v>#REF!</v>
      </c>
      <c r="G442" s="381" t="s">
        <v>2019</v>
      </c>
      <c r="H442" s="381" t="s">
        <v>2020</v>
      </c>
      <c r="I442" s="381" t="s">
        <v>1769</v>
      </c>
      <c r="J442" s="381">
        <v>4</v>
      </c>
      <c r="K442" s="382">
        <v>250</v>
      </c>
      <c r="L442" s="382" t="e">
        <f>[6]!Tabla1[[#This Row],[Cantidad de Insumos]]*[6]!Tabla1[[#This Row],[Precio Unitario]]</f>
        <v>#REF!</v>
      </c>
      <c r="M442" s="383">
        <v>239301</v>
      </c>
      <c r="N442" s="384" t="s">
        <v>33</v>
      </c>
    </row>
    <row r="443" spans="2:14" ht="15.75">
      <c r="B443" s="392" t="e">
        <f>IF(Tabla1[[#This Row],[Código_Actividad]]="","",CONCATENATE(Tabla1[[#This Row],[POA]],".",Tabla1[[#This Row],[SRS]],".",Tabla1[[#This Row],[AREA]],".",Tabla1[[#This Row],[TIPO]]))</f>
        <v>#REF!</v>
      </c>
      <c r="C443" s="392" t="e">
        <f>IF(Tabla1[[#This Row],[Código_Actividad]]="","",'[5]Formulario PPGR1'!#REF!)</f>
        <v>#REF!</v>
      </c>
      <c r="D443" s="392" t="e">
        <f>IF(Tabla1[[#This Row],[Código_Actividad]]="","",'[5]Formulario PPGR1'!#REF!)</f>
        <v>#REF!</v>
      </c>
      <c r="E443" s="392" t="e">
        <f>IF(Tabla1[[#This Row],[Código_Actividad]]="","",'[5]Formulario PPGR1'!#REF!)</f>
        <v>#REF!</v>
      </c>
      <c r="F443" s="392" t="e">
        <f>IF(Tabla1[[#This Row],[Código_Actividad]]="","",'[5]Formulario PPGR1'!#REF!)</f>
        <v>#REF!</v>
      </c>
      <c r="G443" s="381" t="s">
        <v>2021</v>
      </c>
      <c r="H443" s="381" t="s">
        <v>2022</v>
      </c>
      <c r="I443" s="381" t="s">
        <v>1769</v>
      </c>
      <c r="J443" s="381">
        <v>1200</v>
      </c>
      <c r="K443" s="382">
        <v>101</v>
      </c>
      <c r="L443" s="382" t="e">
        <f>[6]!Tabla1[[#This Row],[Cantidad de Insumos]]*[6]!Tabla1[[#This Row],[Precio Unitario]]</f>
        <v>#REF!</v>
      </c>
      <c r="M443" s="383">
        <v>237299</v>
      </c>
      <c r="N443" s="384" t="s">
        <v>33</v>
      </c>
    </row>
    <row r="444" spans="2:14" ht="15.75">
      <c r="B444" s="392" t="e">
        <f>IF(Tabla1[[#This Row],[Código_Actividad]]="","",CONCATENATE(Tabla1[[#This Row],[POA]],".",Tabla1[[#This Row],[SRS]],".",Tabla1[[#This Row],[AREA]],".",Tabla1[[#This Row],[TIPO]]))</f>
        <v>#REF!</v>
      </c>
      <c r="C444" s="392" t="e">
        <f>IF(Tabla1[[#This Row],[Código_Actividad]]="","",'[5]Formulario PPGR1'!#REF!)</f>
        <v>#REF!</v>
      </c>
      <c r="D444" s="392" t="e">
        <f>IF(Tabla1[[#This Row],[Código_Actividad]]="","",'[5]Formulario PPGR1'!#REF!)</f>
        <v>#REF!</v>
      </c>
      <c r="E444" s="392" t="e">
        <f>IF(Tabla1[[#This Row],[Código_Actividad]]="","",'[5]Formulario PPGR1'!#REF!)</f>
        <v>#REF!</v>
      </c>
      <c r="F444" s="392" t="e">
        <f>IF(Tabla1[[#This Row],[Código_Actividad]]="","",'[5]Formulario PPGR1'!#REF!)</f>
        <v>#REF!</v>
      </c>
      <c r="G444" s="381" t="s">
        <v>2023</v>
      </c>
      <c r="H444" s="381" t="s">
        <v>2024</v>
      </c>
      <c r="I444" s="381" t="s">
        <v>1769</v>
      </c>
      <c r="J444" s="381">
        <v>1200</v>
      </c>
      <c r="K444" s="382">
        <v>1551</v>
      </c>
      <c r="L444" s="382" t="e">
        <f>[6]!Tabla1[[#This Row],[Cantidad de Insumos]]*[6]!Tabla1[[#This Row],[Precio Unitario]]</f>
        <v>#REF!</v>
      </c>
      <c r="M444" s="383">
        <v>237299</v>
      </c>
      <c r="N444" s="384" t="s">
        <v>33</v>
      </c>
    </row>
    <row r="445" spans="2:14" ht="15.75">
      <c r="B445" s="392" t="e">
        <f>IF(Tabla1[[#This Row],[Código_Actividad]]="","",CONCATENATE(Tabla1[[#This Row],[POA]],".",Tabla1[[#This Row],[SRS]],".",Tabla1[[#This Row],[AREA]],".",Tabla1[[#This Row],[TIPO]]))</f>
        <v>#REF!</v>
      </c>
      <c r="C445" s="392" t="e">
        <f>IF(Tabla1[[#This Row],[Código_Actividad]]="","",'[5]Formulario PPGR1'!#REF!)</f>
        <v>#REF!</v>
      </c>
      <c r="D445" s="392" t="e">
        <f>IF(Tabla1[[#This Row],[Código_Actividad]]="","",'[5]Formulario PPGR1'!#REF!)</f>
        <v>#REF!</v>
      </c>
      <c r="E445" s="392" t="e">
        <f>IF(Tabla1[[#This Row],[Código_Actividad]]="","",'[5]Formulario PPGR1'!#REF!)</f>
        <v>#REF!</v>
      </c>
      <c r="F445" s="392" t="e">
        <f>IF(Tabla1[[#This Row],[Código_Actividad]]="","",'[5]Formulario PPGR1'!#REF!)</f>
        <v>#REF!</v>
      </c>
      <c r="G445" s="381" t="s">
        <v>2025</v>
      </c>
      <c r="H445" s="381" t="s">
        <v>2026</v>
      </c>
      <c r="I445" s="381" t="s">
        <v>1769</v>
      </c>
      <c r="J445" s="381">
        <v>4</v>
      </c>
      <c r="K445" s="382">
        <v>522.6</v>
      </c>
      <c r="L445" s="382" t="e">
        <f>[6]!Tabla1[[#This Row],[Cantidad de Insumos]]*[6]!Tabla1[[#This Row],[Precio Unitario]]</f>
        <v>#REF!</v>
      </c>
      <c r="M445" s="383">
        <v>239301</v>
      </c>
      <c r="N445" s="384" t="s">
        <v>33</v>
      </c>
    </row>
    <row r="446" spans="2:14" ht="15.75">
      <c r="B446" s="392" t="e">
        <f>IF(Tabla1[[#This Row],[Código_Actividad]]="","",CONCATENATE(Tabla1[[#This Row],[POA]],".",Tabla1[[#This Row],[SRS]],".",Tabla1[[#This Row],[AREA]],".",Tabla1[[#This Row],[TIPO]]))</f>
        <v>#REF!</v>
      </c>
      <c r="C446" s="392" t="e">
        <f>IF(Tabla1[[#This Row],[Código_Actividad]]="","",'[5]Formulario PPGR1'!#REF!)</f>
        <v>#REF!</v>
      </c>
      <c r="D446" s="392" t="e">
        <f>IF(Tabla1[[#This Row],[Código_Actividad]]="","",'[5]Formulario PPGR1'!#REF!)</f>
        <v>#REF!</v>
      </c>
      <c r="E446" s="392" t="e">
        <f>IF(Tabla1[[#This Row],[Código_Actividad]]="","",'[5]Formulario PPGR1'!#REF!)</f>
        <v>#REF!</v>
      </c>
      <c r="F446" s="392" t="e">
        <f>IF(Tabla1[[#This Row],[Código_Actividad]]="","",'[5]Formulario PPGR1'!#REF!)</f>
        <v>#REF!</v>
      </c>
      <c r="G446" s="381" t="s">
        <v>2027</v>
      </c>
      <c r="H446" s="381" t="s">
        <v>2028</v>
      </c>
      <c r="I446" s="381" t="s">
        <v>324</v>
      </c>
      <c r="J446" s="381">
        <v>36</v>
      </c>
      <c r="K446" s="382">
        <v>4179</v>
      </c>
      <c r="L446" s="382" t="e">
        <f>[6]!Tabla1[[#This Row],[Cantidad de Insumos]]*[6]!Tabla1[[#This Row],[Precio Unitario]]</f>
        <v>#REF!</v>
      </c>
      <c r="M446" s="383">
        <v>239301</v>
      </c>
      <c r="N446" s="384" t="s">
        <v>33</v>
      </c>
    </row>
    <row r="447" spans="2:14" ht="15.75">
      <c r="B447" s="392" t="e">
        <f>IF(Tabla1[[#This Row],[Código_Actividad]]="","",CONCATENATE(Tabla1[[#This Row],[POA]],".",Tabla1[[#This Row],[SRS]],".",Tabla1[[#This Row],[AREA]],".",Tabla1[[#This Row],[TIPO]]))</f>
        <v>#REF!</v>
      </c>
      <c r="C447" s="392" t="e">
        <f>IF(Tabla1[[#This Row],[Código_Actividad]]="","",'[5]Formulario PPGR1'!#REF!)</f>
        <v>#REF!</v>
      </c>
      <c r="D447" s="392" t="e">
        <f>IF(Tabla1[[#This Row],[Código_Actividad]]="","",'[5]Formulario PPGR1'!#REF!)</f>
        <v>#REF!</v>
      </c>
      <c r="E447" s="392" t="e">
        <f>IF(Tabla1[[#This Row],[Código_Actividad]]="","",'[5]Formulario PPGR1'!#REF!)</f>
        <v>#REF!</v>
      </c>
      <c r="F447" s="392" t="e">
        <f>IF(Tabla1[[#This Row],[Código_Actividad]]="","",'[5]Formulario PPGR1'!#REF!)</f>
        <v>#REF!</v>
      </c>
      <c r="G447" s="381" t="s">
        <v>2029</v>
      </c>
      <c r="H447" s="381" t="s">
        <v>2030</v>
      </c>
      <c r="I447" s="381" t="s">
        <v>324</v>
      </c>
      <c r="J447" s="381">
        <v>36</v>
      </c>
      <c r="K447" s="382">
        <v>4179</v>
      </c>
      <c r="L447" s="382" t="e">
        <f>[6]!Tabla1[[#This Row],[Cantidad de Insumos]]*[6]!Tabla1[[#This Row],[Precio Unitario]]</f>
        <v>#REF!</v>
      </c>
      <c r="M447" s="383">
        <v>239301</v>
      </c>
      <c r="N447" s="384" t="s">
        <v>33</v>
      </c>
    </row>
    <row r="448" spans="2:14" ht="15.75">
      <c r="B448" s="392" t="e">
        <f>IF(Tabla1[[#This Row],[Código_Actividad]]="","",CONCATENATE(Tabla1[[#This Row],[POA]],".",Tabla1[[#This Row],[SRS]],".",Tabla1[[#This Row],[AREA]],".",Tabla1[[#This Row],[TIPO]]))</f>
        <v>#REF!</v>
      </c>
      <c r="C448" s="392" t="e">
        <f>IF(Tabla1[[#This Row],[Código_Actividad]]="","",'[5]Formulario PPGR1'!#REF!)</f>
        <v>#REF!</v>
      </c>
      <c r="D448" s="392" t="e">
        <f>IF(Tabla1[[#This Row],[Código_Actividad]]="","",'[5]Formulario PPGR1'!#REF!)</f>
        <v>#REF!</v>
      </c>
      <c r="E448" s="392" t="e">
        <f>IF(Tabla1[[#This Row],[Código_Actividad]]="","",'[5]Formulario PPGR1'!#REF!)</f>
        <v>#REF!</v>
      </c>
      <c r="F448" s="392" t="e">
        <f>IF(Tabla1[[#This Row],[Código_Actividad]]="","",'[5]Formulario PPGR1'!#REF!)</f>
        <v>#REF!</v>
      </c>
      <c r="G448" s="381" t="s">
        <v>2031</v>
      </c>
      <c r="H448" s="381" t="s">
        <v>2032</v>
      </c>
      <c r="I448" s="381" t="s">
        <v>1769</v>
      </c>
      <c r="J448" s="381">
        <v>4</v>
      </c>
      <c r="K448" s="382">
        <v>1350</v>
      </c>
      <c r="L448" s="382" t="e">
        <f>[6]!Tabla1[[#This Row],[Cantidad de Insumos]]*[6]!Tabla1[[#This Row],[Precio Unitario]]</f>
        <v>#REF!</v>
      </c>
      <c r="M448" s="383">
        <v>239301</v>
      </c>
      <c r="N448" s="384" t="s">
        <v>33</v>
      </c>
    </row>
    <row r="449" spans="2:14" ht="15.75">
      <c r="B449" s="392" t="e">
        <f>IF(Tabla1[[#This Row],[Código_Actividad]]="","",CONCATENATE(Tabla1[[#This Row],[POA]],".",Tabla1[[#This Row],[SRS]],".",Tabla1[[#This Row],[AREA]],".",Tabla1[[#This Row],[TIPO]]))</f>
        <v>#REF!</v>
      </c>
      <c r="C449" s="392" t="e">
        <f>IF(Tabla1[[#This Row],[Código_Actividad]]="","",'[5]Formulario PPGR1'!#REF!)</f>
        <v>#REF!</v>
      </c>
      <c r="D449" s="392" t="e">
        <f>IF(Tabla1[[#This Row],[Código_Actividad]]="","",'[5]Formulario PPGR1'!#REF!)</f>
        <v>#REF!</v>
      </c>
      <c r="E449" s="392" t="e">
        <f>IF(Tabla1[[#This Row],[Código_Actividad]]="","",'[5]Formulario PPGR1'!#REF!)</f>
        <v>#REF!</v>
      </c>
      <c r="F449" s="392" t="e">
        <f>IF(Tabla1[[#This Row],[Código_Actividad]]="","",'[5]Formulario PPGR1'!#REF!)</f>
        <v>#REF!</v>
      </c>
      <c r="G449" s="381" t="s">
        <v>2033</v>
      </c>
      <c r="H449" s="381" t="s">
        <v>2034</v>
      </c>
      <c r="I449" s="381" t="s">
        <v>1764</v>
      </c>
      <c r="J449" s="381">
        <v>44</v>
      </c>
      <c r="K449" s="382">
        <v>642</v>
      </c>
      <c r="L449" s="382" t="e">
        <f>[6]!Tabla1[[#This Row],[Cantidad de Insumos]]*[6]!Tabla1[[#This Row],[Precio Unitario]]</f>
        <v>#REF!</v>
      </c>
      <c r="M449" s="383">
        <v>234101</v>
      </c>
      <c r="N449" s="384" t="s">
        <v>33</v>
      </c>
    </row>
    <row r="450" spans="2:14" ht="15.75">
      <c r="B450" s="392" t="e">
        <f>IF(Tabla1[[#This Row],[Código_Actividad]]="","",CONCATENATE(Tabla1[[#This Row],[POA]],".",Tabla1[[#This Row],[SRS]],".",Tabla1[[#This Row],[AREA]],".",Tabla1[[#This Row],[TIPO]]))</f>
        <v>#REF!</v>
      </c>
      <c r="C450" s="392" t="e">
        <f>IF(Tabla1[[#This Row],[Código_Actividad]]="","",'[5]Formulario PPGR1'!#REF!)</f>
        <v>#REF!</v>
      </c>
      <c r="D450" s="392" t="e">
        <f>IF(Tabla1[[#This Row],[Código_Actividad]]="","",'[5]Formulario PPGR1'!#REF!)</f>
        <v>#REF!</v>
      </c>
      <c r="E450" s="392" t="e">
        <f>IF(Tabla1[[#This Row],[Código_Actividad]]="","",'[5]Formulario PPGR1'!#REF!)</f>
        <v>#REF!</v>
      </c>
      <c r="F450" s="392" t="e">
        <f>IF(Tabla1[[#This Row],[Código_Actividad]]="","",'[5]Formulario PPGR1'!#REF!)</f>
        <v>#REF!</v>
      </c>
      <c r="G450" s="381" t="s">
        <v>2035</v>
      </c>
      <c r="H450" s="381" t="s">
        <v>2036</v>
      </c>
      <c r="I450" s="381" t="s">
        <v>1764</v>
      </c>
      <c r="J450" s="381">
        <v>4</v>
      </c>
      <c r="K450" s="382">
        <v>650</v>
      </c>
      <c r="L450" s="382" t="e">
        <f>[6]!Tabla1[[#This Row],[Cantidad de Insumos]]*[6]!Tabla1[[#This Row],[Precio Unitario]]</f>
        <v>#REF!</v>
      </c>
      <c r="M450" s="383">
        <v>234101</v>
      </c>
      <c r="N450" s="384" t="s">
        <v>33</v>
      </c>
    </row>
    <row r="451" spans="2:14" ht="15.75">
      <c r="B451" s="392" t="e">
        <f>IF(Tabla1[[#This Row],[Código_Actividad]]="","",CONCATENATE(Tabla1[[#This Row],[POA]],".",Tabla1[[#This Row],[SRS]],".",Tabla1[[#This Row],[AREA]],".",Tabla1[[#This Row],[TIPO]]))</f>
        <v>#REF!</v>
      </c>
      <c r="C451" s="392" t="e">
        <f>IF(Tabla1[[#This Row],[Código_Actividad]]="","",'[5]Formulario PPGR1'!#REF!)</f>
        <v>#REF!</v>
      </c>
      <c r="D451" s="392" t="e">
        <f>IF(Tabla1[[#This Row],[Código_Actividad]]="","",'[5]Formulario PPGR1'!#REF!)</f>
        <v>#REF!</v>
      </c>
      <c r="E451" s="392" t="e">
        <f>IF(Tabla1[[#This Row],[Código_Actividad]]="","",'[5]Formulario PPGR1'!#REF!)</f>
        <v>#REF!</v>
      </c>
      <c r="F451" s="392" t="e">
        <f>IF(Tabla1[[#This Row],[Código_Actividad]]="","",'[5]Formulario PPGR1'!#REF!)</f>
        <v>#REF!</v>
      </c>
      <c r="G451" s="381" t="s">
        <v>2037</v>
      </c>
      <c r="H451" s="381" t="s">
        <v>2038</v>
      </c>
      <c r="I451" s="381" t="s">
        <v>1764</v>
      </c>
      <c r="J451" s="381">
        <v>4</v>
      </c>
      <c r="K451" s="382">
        <v>650</v>
      </c>
      <c r="L451" s="382" t="e">
        <f>[6]!Tabla1[[#This Row],[Cantidad de Insumos]]*[6]!Tabla1[[#This Row],[Precio Unitario]]</f>
        <v>#REF!</v>
      </c>
      <c r="M451" s="383">
        <v>234101</v>
      </c>
      <c r="N451" s="384" t="s">
        <v>33</v>
      </c>
    </row>
    <row r="452" spans="2:14" ht="15.75">
      <c r="B452" s="392" t="e">
        <f>IF(Tabla1[[#This Row],[Código_Actividad]]="","",CONCATENATE(Tabla1[[#This Row],[POA]],".",Tabla1[[#This Row],[SRS]],".",Tabla1[[#This Row],[AREA]],".",Tabla1[[#This Row],[TIPO]]))</f>
        <v>#REF!</v>
      </c>
      <c r="C452" s="392" t="e">
        <f>IF(Tabla1[[#This Row],[Código_Actividad]]="","",'[5]Formulario PPGR1'!#REF!)</f>
        <v>#REF!</v>
      </c>
      <c r="D452" s="392" t="e">
        <f>IF(Tabla1[[#This Row],[Código_Actividad]]="","",'[5]Formulario PPGR1'!#REF!)</f>
        <v>#REF!</v>
      </c>
      <c r="E452" s="392" t="e">
        <f>IF(Tabla1[[#This Row],[Código_Actividad]]="","",'[5]Formulario PPGR1'!#REF!)</f>
        <v>#REF!</v>
      </c>
      <c r="F452" s="392" t="e">
        <f>IF(Tabla1[[#This Row],[Código_Actividad]]="","",'[5]Formulario PPGR1'!#REF!)</f>
        <v>#REF!</v>
      </c>
      <c r="G452" s="381" t="s">
        <v>2039</v>
      </c>
      <c r="H452" s="381" t="s">
        <v>2040</v>
      </c>
      <c r="I452" s="381" t="s">
        <v>1764</v>
      </c>
      <c r="J452" s="381">
        <v>4</v>
      </c>
      <c r="K452" s="382">
        <v>650</v>
      </c>
      <c r="L452" s="382" t="e">
        <f>[6]!Tabla1[[#This Row],[Cantidad de Insumos]]*[6]!Tabla1[[#This Row],[Precio Unitario]]</f>
        <v>#REF!</v>
      </c>
      <c r="M452" s="383">
        <v>234101</v>
      </c>
      <c r="N452" s="384" t="s">
        <v>33</v>
      </c>
    </row>
    <row r="453" spans="2:14" ht="15.75">
      <c r="B453" s="392" t="e">
        <f>IF(Tabla1[[#This Row],[Código_Actividad]]="","",CONCATENATE(Tabla1[[#This Row],[POA]],".",Tabla1[[#This Row],[SRS]],".",Tabla1[[#This Row],[AREA]],".",Tabla1[[#This Row],[TIPO]]))</f>
        <v>#REF!</v>
      </c>
      <c r="C453" s="392" t="e">
        <f>IF(Tabla1[[#This Row],[Código_Actividad]]="","",'[5]Formulario PPGR1'!#REF!)</f>
        <v>#REF!</v>
      </c>
      <c r="D453" s="392" t="e">
        <f>IF(Tabla1[[#This Row],[Código_Actividad]]="","",'[5]Formulario PPGR1'!#REF!)</f>
        <v>#REF!</v>
      </c>
      <c r="E453" s="392" t="e">
        <f>IF(Tabla1[[#This Row],[Código_Actividad]]="","",'[5]Formulario PPGR1'!#REF!)</f>
        <v>#REF!</v>
      </c>
      <c r="F453" s="392" t="e">
        <f>IF(Tabla1[[#This Row],[Código_Actividad]]="","",'[5]Formulario PPGR1'!#REF!)</f>
        <v>#REF!</v>
      </c>
      <c r="G453" s="381" t="s">
        <v>2041</v>
      </c>
      <c r="H453" s="381" t="s">
        <v>2042</v>
      </c>
      <c r="I453" s="381" t="s">
        <v>1764</v>
      </c>
      <c r="J453" s="381">
        <v>12</v>
      </c>
      <c r="K453" s="382">
        <v>3800</v>
      </c>
      <c r="L453" s="382" t="e">
        <f>[6]!Tabla1[[#This Row],[Cantidad de Insumos]]*[6]!Tabla1[[#This Row],[Precio Unitario]]</f>
        <v>#REF!</v>
      </c>
      <c r="M453" s="383">
        <v>234101</v>
      </c>
      <c r="N453" s="384" t="s">
        <v>33</v>
      </c>
    </row>
    <row r="454" spans="2:14" ht="15.75">
      <c r="B454" s="392" t="e">
        <f>IF(Tabla1[[#This Row],[Código_Actividad]]="","",CONCATENATE(Tabla1[[#This Row],[POA]],".",Tabla1[[#This Row],[SRS]],".",Tabla1[[#This Row],[AREA]],".",Tabla1[[#This Row],[TIPO]]))</f>
        <v>#REF!</v>
      </c>
      <c r="C454" s="392" t="e">
        <f>IF(Tabla1[[#This Row],[Código_Actividad]]="","",'[5]Formulario PPGR1'!#REF!)</f>
        <v>#REF!</v>
      </c>
      <c r="D454" s="392" t="e">
        <f>IF(Tabla1[[#This Row],[Código_Actividad]]="","",'[5]Formulario PPGR1'!#REF!)</f>
        <v>#REF!</v>
      </c>
      <c r="E454" s="392" t="e">
        <f>IF(Tabla1[[#This Row],[Código_Actividad]]="","",'[5]Formulario PPGR1'!#REF!)</f>
        <v>#REF!</v>
      </c>
      <c r="F454" s="392" t="e">
        <f>IF(Tabla1[[#This Row],[Código_Actividad]]="","",'[5]Formulario PPGR1'!#REF!)</f>
        <v>#REF!</v>
      </c>
      <c r="G454" s="381" t="s">
        <v>2043</v>
      </c>
      <c r="H454" s="381" t="s">
        <v>2044</v>
      </c>
      <c r="I454" s="381" t="s">
        <v>1761</v>
      </c>
      <c r="J454" s="381">
        <v>8</v>
      </c>
      <c r="K454" s="382">
        <v>4485</v>
      </c>
      <c r="L454" s="382" t="e">
        <f>[6]!Tabla1[[#This Row],[Cantidad de Insumos]]*[6]!Tabla1[[#This Row],[Precio Unitario]]</f>
        <v>#REF!</v>
      </c>
      <c r="M454" s="383">
        <v>237299</v>
      </c>
      <c r="N454" s="384" t="s">
        <v>33</v>
      </c>
    </row>
    <row r="455" spans="2:14" ht="15.75">
      <c r="B455" s="392" t="e">
        <f>IF(Tabla1[[#This Row],[Código_Actividad]]="","",CONCATENATE(Tabla1[[#This Row],[POA]],".",Tabla1[[#This Row],[SRS]],".",Tabla1[[#This Row],[AREA]],".",Tabla1[[#This Row],[TIPO]]))</f>
        <v>#REF!</v>
      </c>
      <c r="C455" s="392" t="e">
        <f>IF(Tabla1[[#This Row],[Código_Actividad]]="","",'[5]Formulario PPGR1'!#REF!)</f>
        <v>#REF!</v>
      </c>
      <c r="D455" s="392" t="e">
        <f>IF(Tabla1[[#This Row],[Código_Actividad]]="","",'[5]Formulario PPGR1'!#REF!)</f>
        <v>#REF!</v>
      </c>
      <c r="E455" s="392" t="e">
        <f>IF(Tabla1[[#This Row],[Código_Actividad]]="","",'[5]Formulario PPGR1'!#REF!)</f>
        <v>#REF!</v>
      </c>
      <c r="F455" s="392" t="e">
        <f>IF(Tabla1[[#This Row],[Código_Actividad]]="","",'[5]Formulario PPGR1'!#REF!)</f>
        <v>#REF!</v>
      </c>
      <c r="G455" s="381" t="s">
        <v>2045</v>
      </c>
      <c r="H455" s="381" t="s">
        <v>2046</v>
      </c>
      <c r="I455" s="381" t="s">
        <v>1769</v>
      </c>
      <c r="J455" s="381">
        <v>4</v>
      </c>
      <c r="K455" s="382">
        <v>4500</v>
      </c>
      <c r="L455" s="382" t="e">
        <f>[6]!Tabla1[[#This Row],[Cantidad de Insumos]]*[6]!Tabla1[[#This Row],[Precio Unitario]]</f>
        <v>#REF!</v>
      </c>
      <c r="M455" s="383">
        <v>239301</v>
      </c>
      <c r="N455" s="384" t="s">
        <v>33</v>
      </c>
    </row>
    <row r="456" spans="2:14" ht="15.75">
      <c r="B456" s="392" t="e">
        <f>IF(Tabla1[[#This Row],[Código_Actividad]]="","",CONCATENATE(Tabla1[[#This Row],[POA]],".",Tabla1[[#This Row],[SRS]],".",Tabla1[[#This Row],[AREA]],".",Tabla1[[#This Row],[TIPO]]))</f>
        <v>#REF!</v>
      </c>
      <c r="C456" s="392" t="e">
        <f>IF(Tabla1[[#This Row],[Código_Actividad]]="","",'[5]Formulario PPGR1'!#REF!)</f>
        <v>#REF!</v>
      </c>
      <c r="D456" s="392" t="e">
        <f>IF(Tabla1[[#This Row],[Código_Actividad]]="","",'[5]Formulario PPGR1'!#REF!)</f>
        <v>#REF!</v>
      </c>
      <c r="E456" s="392" t="e">
        <f>IF(Tabla1[[#This Row],[Código_Actividad]]="","",'[5]Formulario PPGR1'!#REF!)</f>
        <v>#REF!</v>
      </c>
      <c r="F456" s="392" t="e">
        <f>IF(Tabla1[[#This Row],[Código_Actividad]]="","",'[5]Formulario PPGR1'!#REF!)</f>
        <v>#REF!</v>
      </c>
      <c r="G456" s="381" t="s">
        <v>2047</v>
      </c>
      <c r="H456" s="381" t="s">
        <v>2048</v>
      </c>
      <c r="I456" s="381" t="s">
        <v>1769</v>
      </c>
      <c r="J456" s="381">
        <v>4</v>
      </c>
      <c r="K456" s="382">
        <v>4500</v>
      </c>
      <c r="L456" s="382" t="e">
        <f>[6]!Tabla1[[#This Row],[Cantidad de Insumos]]*[6]!Tabla1[[#This Row],[Precio Unitario]]</f>
        <v>#REF!</v>
      </c>
      <c r="M456" s="383">
        <v>239301</v>
      </c>
      <c r="N456" s="384" t="s">
        <v>33</v>
      </c>
    </row>
    <row r="457" spans="2:14" ht="15.75">
      <c r="B457" s="392" t="e">
        <f>IF(Tabla1[[#This Row],[Código_Actividad]]="","",CONCATENATE(Tabla1[[#This Row],[POA]],".",Tabla1[[#This Row],[SRS]],".",Tabla1[[#This Row],[AREA]],".",Tabla1[[#This Row],[TIPO]]))</f>
        <v>#REF!</v>
      </c>
      <c r="C457" s="392" t="e">
        <f>IF(Tabla1[[#This Row],[Código_Actividad]]="","",'[5]Formulario PPGR1'!#REF!)</f>
        <v>#REF!</v>
      </c>
      <c r="D457" s="392" t="e">
        <f>IF(Tabla1[[#This Row],[Código_Actividad]]="","",'[5]Formulario PPGR1'!#REF!)</f>
        <v>#REF!</v>
      </c>
      <c r="E457" s="392" t="e">
        <f>IF(Tabla1[[#This Row],[Código_Actividad]]="","",'[5]Formulario PPGR1'!#REF!)</f>
        <v>#REF!</v>
      </c>
      <c r="F457" s="392" t="e">
        <f>IF(Tabla1[[#This Row],[Código_Actividad]]="","",'[5]Formulario PPGR1'!#REF!)</f>
        <v>#REF!</v>
      </c>
      <c r="G457" s="381" t="s">
        <v>2049</v>
      </c>
      <c r="H457" s="381" t="s">
        <v>2050</v>
      </c>
      <c r="I457" s="381" t="s">
        <v>1769</v>
      </c>
      <c r="J457" s="381">
        <v>4</v>
      </c>
      <c r="K457" s="382">
        <v>4500</v>
      </c>
      <c r="L457" s="382" t="e">
        <f>[6]!Tabla1[[#This Row],[Cantidad de Insumos]]*[6]!Tabla1[[#This Row],[Precio Unitario]]</f>
        <v>#REF!</v>
      </c>
      <c r="M457" s="383">
        <v>239301</v>
      </c>
      <c r="N457" s="384" t="s">
        <v>33</v>
      </c>
    </row>
    <row r="458" spans="2:14" ht="15.75">
      <c r="B458" s="392" t="e">
        <f>IF(Tabla1[[#This Row],[Código_Actividad]]="","",CONCATENATE(Tabla1[[#This Row],[POA]],".",Tabla1[[#This Row],[SRS]],".",Tabla1[[#This Row],[AREA]],".",Tabla1[[#This Row],[TIPO]]))</f>
        <v>#REF!</v>
      </c>
      <c r="C458" s="392" t="e">
        <f>IF(Tabla1[[#This Row],[Código_Actividad]]="","",'[5]Formulario PPGR1'!#REF!)</f>
        <v>#REF!</v>
      </c>
      <c r="D458" s="392" t="e">
        <f>IF(Tabla1[[#This Row],[Código_Actividad]]="","",'[5]Formulario PPGR1'!#REF!)</f>
        <v>#REF!</v>
      </c>
      <c r="E458" s="392" t="e">
        <f>IF(Tabla1[[#This Row],[Código_Actividad]]="","",'[5]Formulario PPGR1'!#REF!)</f>
        <v>#REF!</v>
      </c>
      <c r="F458" s="392" t="e">
        <f>IF(Tabla1[[#This Row],[Código_Actividad]]="","",'[5]Formulario PPGR1'!#REF!)</f>
        <v>#REF!</v>
      </c>
      <c r="G458" s="381" t="s">
        <v>2051</v>
      </c>
      <c r="H458" s="381" t="s">
        <v>2052</v>
      </c>
      <c r="I458" s="381" t="s">
        <v>1761</v>
      </c>
      <c r="J458" s="381">
        <v>4</v>
      </c>
      <c r="K458" s="382">
        <v>4500</v>
      </c>
      <c r="L458" s="382" t="e">
        <f>[6]!Tabla1[[#This Row],[Cantidad de Insumos]]*[6]!Tabla1[[#This Row],[Precio Unitario]]</f>
        <v>#REF!</v>
      </c>
      <c r="M458" s="383">
        <v>237299</v>
      </c>
      <c r="N458" s="384" t="s">
        <v>33</v>
      </c>
    </row>
    <row r="459" spans="2:14" ht="15.75">
      <c r="B459" s="392" t="e">
        <f>IF(Tabla1[[#This Row],[Código_Actividad]]="","",CONCATENATE(Tabla1[[#This Row],[POA]],".",Tabla1[[#This Row],[SRS]],".",Tabla1[[#This Row],[AREA]],".",Tabla1[[#This Row],[TIPO]]))</f>
        <v>#REF!</v>
      </c>
      <c r="C459" s="392" t="e">
        <f>IF(Tabla1[[#This Row],[Código_Actividad]]="","",'[5]Formulario PPGR1'!#REF!)</f>
        <v>#REF!</v>
      </c>
      <c r="D459" s="392" t="e">
        <f>IF(Tabla1[[#This Row],[Código_Actividad]]="","",'[5]Formulario PPGR1'!#REF!)</f>
        <v>#REF!</v>
      </c>
      <c r="E459" s="392" t="e">
        <f>IF(Tabla1[[#This Row],[Código_Actividad]]="","",'[5]Formulario PPGR1'!#REF!)</f>
        <v>#REF!</v>
      </c>
      <c r="F459" s="392" t="e">
        <f>IF(Tabla1[[#This Row],[Código_Actividad]]="","",'[5]Formulario PPGR1'!#REF!)</f>
        <v>#REF!</v>
      </c>
      <c r="G459" s="381" t="s">
        <v>2053</v>
      </c>
      <c r="H459" s="381" t="s">
        <v>2054</v>
      </c>
      <c r="I459" s="381" t="s">
        <v>1769</v>
      </c>
      <c r="J459" s="381">
        <v>4</v>
      </c>
      <c r="K459" s="382">
        <v>4500</v>
      </c>
      <c r="L459" s="382" t="e">
        <f>[6]!Tabla1[[#This Row],[Cantidad de Insumos]]*[6]!Tabla1[[#This Row],[Precio Unitario]]</f>
        <v>#REF!</v>
      </c>
      <c r="M459" s="383">
        <v>237299</v>
      </c>
      <c r="N459" s="384" t="s">
        <v>33</v>
      </c>
    </row>
    <row r="460" spans="2:14" ht="15.75">
      <c r="B460" s="392" t="e">
        <f>IF(Tabla1[[#This Row],[Código_Actividad]]="","",CONCATENATE(Tabla1[[#This Row],[POA]],".",Tabla1[[#This Row],[SRS]],".",Tabla1[[#This Row],[AREA]],".",Tabla1[[#This Row],[TIPO]]))</f>
        <v>#REF!</v>
      </c>
      <c r="C460" s="392" t="e">
        <f>IF(Tabla1[[#This Row],[Código_Actividad]]="","",'[5]Formulario PPGR1'!#REF!)</f>
        <v>#REF!</v>
      </c>
      <c r="D460" s="392" t="e">
        <f>IF(Tabla1[[#This Row],[Código_Actividad]]="","",'[5]Formulario PPGR1'!#REF!)</f>
        <v>#REF!</v>
      </c>
      <c r="E460" s="392" t="e">
        <f>IF(Tabla1[[#This Row],[Código_Actividad]]="","",'[5]Formulario PPGR1'!#REF!)</f>
        <v>#REF!</v>
      </c>
      <c r="F460" s="392" t="e">
        <f>IF(Tabla1[[#This Row],[Código_Actividad]]="","",'[5]Formulario PPGR1'!#REF!)</f>
        <v>#REF!</v>
      </c>
      <c r="G460" s="381" t="s">
        <v>2055</v>
      </c>
      <c r="H460" s="381" t="s">
        <v>2056</v>
      </c>
      <c r="I460" s="381" t="s">
        <v>1769</v>
      </c>
      <c r="J460" s="381">
        <v>60</v>
      </c>
      <c r="K460" s="382">
        <v>471.9</v>
      </c>
      <c r="L460" s="382" t="e">
        <f>[6]!Tabla1[[#This Row],[Cantidad de Insumos]]*[6]!Tabla1[[#This Row],[Precio Unitario]]</f>
        <v>#REF!</v>
      </c>
      <c r="M460" s="383">
        <v>237299</v>
      </c>
      <c r="N460" s="384" t="s">
        <v>33</v>
      </c>
    </row>
    <row r="461" spans="2:14" ht="15.75">
      <c r="B461" s="392" t="e">
        <f>IF(Tabla1[[#This Row],[Código_Actividad]]="","",CONCATENATE(Tabla1[[#This Row],[POA]],".",Tabla1[[#This Row],[SRS]],".",Tabla1[[#This Row],[AREA]],".",Tabla1[[#This Row],[TIPO]]))</f>
        <v>#REF!</v>
      </c>
      <c r="C461" s="392" t="e">
        <f>IF(Tabla1[[#This Row],[Código_Actividad]]="","",'[5]Formulario PPGR1'!#REF!)</f>
        <v>#REF!</v>
      </c>
      <c r="D461" s="392" t="e">
        <f>IF(Tabla1[[#This Row],[Código_Actividad]]="","",'[5]Formulario PPGR1'!#REF!)</f>
        <v>#REF!</v>
      </c>
      <c r="E461" s="392" t="e">
        <f>IF(Tabla1[[#This Row],[Código_Actividad]]="","",'[5]Formulario PPGR1'!#REF!)</f>
        <v>#REF!</v>
      </c>
      <c r="F461" s="392" t="e">
        <f>IF(Tabla1[[#This Row],[Código_Actividad]]="","",'[5]Formulario PPGR1'!#REF!)</f>
        <v>#REF!</v>
      </c>
      <c r="G461" s="381" t="s">
        <v>2057</v>
      </c>
      <c r="H461" s="381" t="s">
        <v>2058</v>
      </c>
      <c r="I461" s="381" t="s">
        <v>1761</v>
      </c>
      <c r="J461" s="381">
        <v>4</v>
      </c>
      <c r="K461" s="382">
        <v>490</v>
      </c>
      <c r="L461" s="382" t="e">
        <f>[6]!Tabla1[[#This Row],[Cantidad de Insumos]]*[6]!Tabla1[[#This Row],[Precio Unitario]]</f>
        <v>#REF!</v>
      </c>
      <c r="M461" s="383">
        <v>237299</v>
      </c>
      <c r="N461" s="384" t="s">
        <v>33</v>
      </c>
    </row>
    <row r="462" spans="2:14" ht="15.75">
      <c r="B462" s="392" t="e">
        <f>IF(Tabla1[[#This Row],[Código_Actividad]]="","",CONCATENATE(Tabla1[[#This Row],[POA]],".",Tabla1[[#This Row],[SRS]],".",Tabla1[[#This Row],[AREA]],".",Tabla1[[#This Row],[TIPO]]))</f>
        <v>#REF!</v>
      </c>
      <c r="C462" s="392" t="e">
        <f>IF(Tabla1[[#This Row],[Código_Actividad]]="","",'[5]Formulario PPGR1'!#REF!)</f>
        <v>#REF!</v>
      </c>
      <c r="D462" s="392" t="e">
        <f>IF(Tabla1[[#This Row],[Código_Actividad]]="","",'[5]Formulario PPGR1'!#REF!)</f>
        <v>#REF!</v>
      </c>
      <c r="E462" s="392" t="e">
        <f>IF(Tabla1[[#This Row],[Código_Actividad]]="","",'[5]Formulario PPGR1'!#REF!)</f>
        <v>#REF!</v>
      </c>
      <c r="F462" s="392" t="e">
        <f>IF(Tabla1[[#This Row],[Código_Actividad]]="","",'[5]Formulario PPGR1'!#REF!)</f>
        <v>#REF!</v>
      </c>
      <c r="G462" s="381" t="s">
        <v>2059</v>
      </c>
      <c r="H462" s="381" t="s">
        <v>2058</v>
      </c>
      <c r="I462" s="381" t="s">
        <v>1769</v>
      </c>
      <c r="J462" s="381">
        <v>4</v>
      </c>
      <c r="K462" s="382">
        <v>490</v>
      </c>
      <c r="L462" s="382" t="e">
        <f>[6]!Tabla1[[#This Row],[Cantidad de Insumos]]*[6]!Tabla1[[#This Row],[Precio Unitario]]</f>
        <v>#REF!</v>
      </c>
      <c r="M462" s="383">
        <v>237299</v>
      </c>
      <c r="N462" s="384" t="s">
        <v>33</v>
      </c>
    </row>
    <row r="463" spans="2:14" ht="15.75">
      <c r="B463" s="392" t="e">
        <f>IF(Tabla1[[#This Row],[Código_Actividad]]="","",CONCATENATE(Tabla1[[#This Row],[POA]],".",Tabla1[[#This Row],[SRS]],".",Tabla1[[#This Row],[AREA]],".",Tabla1[[#This Row],[TIPO]]))</f>
        <v>#REF!</v>
      </c>
      <c r="C463" s="392" t="e">
        <f>IF(Tabla1[[#This Row],[Código_Actividad]]="","",'[5]Formulario PPGR1'!#REF!)</f>
        <v>#REF!</v>
      </c>
      <c r="D463" s="392" t="e">
        <f>IF(Tabla1[[#This Row],[Código_Actividad]]="","",'[5]Formulario PPGR1'!#REF!)</f>
        <v>#REF!</v>
      </c>
      <c r="E463" s="392" t="e">
        <f>IF(Tabla1[[#This Row],[Código_Actividad]]="","",'[5]Formulario PPGR1'!#REF!)</f>
        <v>#REF!</v>
      </c>
      <c r="F463" s="392" t="e">
        <f>IF(Tabla1[[#This Row],[Código_Actividad]]="","",'[5]Formulario PPGR1'!#REF!)</f>
        <v>#REF!</v>
      </c>
      <c r="G463" s="381" t="s">
        <v>2060</v>
      </c>
      <c r="H463" s="381" t="s">
        <v>2061</v>
      </c>
      <c r="I463" s="381" t="s">
        <v>1769</v>
      </c>
      <c r="J463" s="381">
        <v>4</v>
      </c>
      <c r="K463" s="382">
        <v>490</v>
      </c>
      <c r="L463" s="382" t="e">
        <f>[6]!Tabla1[[#This Row],[Cantidad de Insumos]]*[6]!Tabla1[[#This Row],[Precio Unitario]]</f>
        <v>#REF!</v>
      </c>
      <c r="M463" s="383">
        <v>237299</v>
      </c>
      <c r="N463" s="384" t="s">
        <v>33</v>
      </c>
    </row>
    <row r="464" spans="2:14" ht="15.75">
      <c r="B464" s="392" t="e">
        <f>IF(Tabla1[[#This Row],[Código_Actividad]]="","",CONCATENATE(Tabla1[[#This Row],[POA]],".",Tabla1[[#This Row],[SRS]],".",Tabla1[[#This Row],[AREA]],".",Tabla1[[#This Row],[TIPO]]))</f>
        <v>#REF!</v>
      </c>
      <c r="C464" s="392" t="e">
        <f>IF(Tabla1[[#This Row],[Código_Actividad]]="","",'[5]Formulario PPGR1'!#REF!)</f>
        <v>#REF!</v>
      </c>
      <c r="D464" s="392" t="e">
        <f>IF(Tabla1[[#This Row],[Código_Actividad]]="","",'[5]Formulario PPGR1'!#REF!)</f>
        <v>#REF!</v>
      </c>
      <c r="E464" s="392" t="e">
        <f>IF(Tabla1[[#This Row],[Código_Actividad]]="","",'[5]Formulario PPGR1'!#REF!)</f>
        <v>#REF!</v>
      </c>
      <c r="F464" s="392" t="e">
        <f>IF(Tabla1[[#This Row],[Código_Actividad]]="","",'[5]Formulario PPGR1'!#REF!)</f>
        <v>#REF!</v>
      </c>
      <c r="G464" s="381" t="s">
        <v>2062</v>
      </c>
      <c r="H464" s="381" t="s">
        <v>2063</v>
      </c>
      <c r="I464" s="381" t="s">
        <v>1769</v>
      </c>
      <c r="J464" s="381">
        <v>4</v>
      </c>
      <c r="K464" s="382">
        <v>490</v>
      </c>
      <c r="L464" s="382" t="e">
        <f>[6]!Tabla1[[#This Row],[Cantidad de Insumos]]*[6]!Tabla1[[#This Row],[Precio Unitario]]</f>
        <v>#REF!</v>
      </c>
      <c r="M464" s="383">
        <v>237299</v>
      </c>
      <c r="N464" s="384" t="s">
        <v>33</v>
      </c>
    </row>
    <row r="465" spans="2:14" ht="15.75">
      <c r="B465" s="392" t="e">
        <f>IF(Tabla1[[#This Row],[Código_Actividad]]="","",CONCATENATE(Tabla1[[#This Row],[POA]],".",Tabla1[[#This Row],[SRS]],".",Tabla1[[#This Row],[AREA]],".",Tabla1[[#This Row],[TIPO]]))</f>
        <v>#REF!</v>
      </c>
      <c r="C465" s="392" t="e">
        <f>IF(Tabla1[[#This Row],[Código_Actividad]]="","",'[5]Formulario PPGR1'!#REF!)</f>
        <v>#REF!</v>
      </c>
      <c r="D465" s="392" t="e">
        <f>IF(Tabla1[[#This Row],[Código_Actividad]]="","",'[5]Formulario PPGR1'!#REF!)</f>
        <v>#REF!</v>
      </c>
      <c r="E465" s="392" t="e">
        <f>IF(Tabla1[[#This Row],[Código_Actividad]]="","",'[5]Formulario PPGR1'!#REF!)</f>
        <v>#REF!</v>
      </c>
      <c r="F465" s="392" t="e">
        <f>IF(Tabla1[[#This Row],[Código_Actividad]]="","",'[5]Formulario PPGR1'!#REF!)</f>
        <v>#REF!</v>
      </c>
      <c r="G465" s="381" t="s">
        <v>2064</v>
      </c>
      <c r="H465" s="381" t="s">
        <v>2065</v>
      </c>
      <c r="I465" s="381" t="s">
        <v>1769</v>
      </c>
      <c r="J465" s="381">
        <v>4</v>
      </c>
      <c r="K465" s="382">
        <v>490</v>
      </c>
      <c r="L465" s="382" t="e">
        <f>[6]!Tabla1[[#This Row],[Cantidad de Insumos]]*[6]!Tabla1[[#This Row],[Precio Unitario]]</f>
        <v>#REF!</v>
      </c>
      <c r="M465" s="383">
        <v>237299</v>
      </c>
      <c r="N465" s="384" t="s">
        <v>33</v>
      </c>
    </row>
    <row r="466" spans="2:14" ht="15.75">
      <c r="B466" s="392" t="e">
        <f>IF(Tabla1[[#This Row],[Código_Actividad]]="","",CONCATENATE(Tabla1[[#This Row],[POA]],".",Tabla1[[#This Row],[SRS]],".",Tabla1[[#This Row],[AREA]],".",Tabla1[[#This Row],[TIPO]]))</f>
        <v>#REF!</v>
      </c>
      <c r="C466" s="392" t="e">
        <f>IF(Tabla1[[#This Row],[Código_Actividad]]="","",'[5]Formulario PPGR1'!#REF!)</f>
        <v>#REF!</v>
      </c>
      <c r="D466" s="392" t="e">
        <f>IF(Tabla1[[#This Row],[Código_Actividad]]="","",'[5]Formulario PPGR1'!#REF!)</f>
        <v>#REF!</v>
      </c>
      <c r="E466" s="392" t="e">
        <f>IF(Tabla1[[#This Row],[Código_Actividad]]="","",'[5]Formulario PPGR1'!#REF!)</f>
        <v>#REF!</v>
      </c>
      <c r="F466" s="392" t="e">
        <f>IF(Tabla1[[#This Row],[Código_Actividad]]="","",'[5]Formulario PPGR1'!#REF!)</f>
        <v>#REF!</v>
      </c>
      <c r="G466" s="381" t="s">
        <v>2066</v>
      </c>
      <c r="H466" s="381" t="s">
        <v>2067</v>
      </c>
      <c r="I466" s="381" t="s">
        <v>1769</v>
      </c>
      <c r="J466" s="381">
        <v>4</v>
      </c>
      <c r="K466" s="382">
        <v>490</v>
      </c>
      <c r="L466" s="382" t="e">
        <f>[6]!Tabla1[[#This Row],[Cantidad de Insumos]]*[6]!Tabla1[[#This Row],[Precio Unitario]]</f>
        <v>#REF!</v>
      </c>
      <c r="M466" s="383">
        <v>237299</v>
      </c>
      <c r="N466" s="384" t="s">
        <v>33</v>
      </c>
    </row>
    <row r="467" spans="2:14" ht="15.75">
      <c r="B467" s="392" t="e">
        <f>IF(Tabla1[[#This Row],[Código_Actividad]]="","",CONCATENATE(Tabla1[[#This Row],[POA]],".",Tabla1[[#This Row],[SRS]],".",Tabla1[[#This Row],[AREA]],".",Tabla1[[#This Row],[TIPO]]))</f>
        <v>#REF!</v>
      </c>
      <c r="C467" s="392" t="e">
        <f>IF(Tabla1[[#This Row],[Código_Actividad]]="","",'[5]Formulario PPGR1'!#REF!)</f>
        <v>#REF!</v>
      </c>
      <c r="D467" s="392" t="e">
        <f>IF(Tabla1[[#This Row],[Código_Actividad]]="","",'[5]Formulario PPGR1'!#REF!)</f>
        <v>#REF!</v>
      </c>
      <c r="E467" s="392" t="e">
        <f>IF(Tabla1[[#This Row],[Código_Actividad]]="","",'[5]Formulario PPGR1'!#REF!)</f>
        <v>#REF!</v>
      </c>
      <c r="F467" s="392" t="e">
        <f>IF(Tabla1[[#This Row],[Código_Actividad]]="","",'[5]Formulario PPGR1'!#REF!)</f>
        <v>#REF!</v>
      </c>
      <c r="G467" s="381" t="s">
        <v>2068</v>
      </c>
      <c r="H467" s="381" t="s">
        <v>2069</v>
      </c>
      <c r="I467" s="381" t="s">
        <v>1761</v>
      </c>
      <c r="J467" s="381">
        <v>4</v>
      </c>
      <c r="K467" s="382">
        <v>35156.65</v>
      </c>
      <c r="L467" s="382" t="e">
        <f>[6]!Tabla1[[#This Row],[Cantidad de Insumos]]*[6]!Tabla1[[#This Row],[Precio Unitario]]</f>
        <v>#REF!</v>
      </c>
      <c r="M467" s="383">
        <v>237299</v>
      </c>
      <c r="N467" s="384" t="s">
        <v>33</v>
      </c>
    </row>
    <row r="468" spans="2:14" ht="15.75">
      <c r="B468" s="392" t="e">
        <f>IF(Tabla1[[#This Row],[Código_Actividad]]="","",CONCATENATE(Tabla1[[#This Row],[POA]],".",Tabla1[[#This Row],[SRS]],".",Tabla1[[#This Row],[AREA]],".",Tabla1[[#This Row],[TIPO]]))</f>
        <v>#REF!</v>
      </c>
      <c r="C468" s="392" t="e">
        <f>IF(Tabla1[[#This Row],[Código_Actividad]]="","",'[5]Formulario PPGR1'!#REF!)</f>
        <v>#REF!</v>
      </c>
      <c r="D468" s="392" t="e">
        <f>IF(Tabla1[[#This Row],[Código_Actividad]]="","",'[5]Formulario PPGR1'!#REF!)</f>
        <v>#REF!</v>
      </c>
      <c r="E468" s="392" t="e">
        <f>IF(Tabla1[[#This Row],[Código_Actividad]]="","",'[5]Formulario PPGR1'!#REF!)</f>
        <v>#REF!</v>
      </c>
      <c r="F468" s="392" t="e">
        <f>IF(Tabla1[[#This Row],[Código_Actividad]]="","",'[5]Formulario PPGR1'!#REF!)</f>
        <v>#REF!</v>
      </c>
      <c r="G468" s="381" t="s">
        <v>2070</v>
      </c>
      <c r="H468" s="381" t="s">
        <v>2071</v>
      </c>
      <c r="I468" s="381" t="s">
        <v>1769</v>
      </c>
      <c r="J468" s="381">
        <v>4</v>
      </c>
      <c r="K468" s="382">
        <v>35156.65</v>
      </c>
      <c r="L468" s="382" t="e">
        <f>[6]!Tabla1[[#This Row],[Cantidad de Insumos]]*[6]!Tabla1[[#This Row],[Precio Unitario]]</f>
        <v>#REF!</v>
      </c>
      <c r="M468" s="383">
        <v>237299</v>
      </c>
      <c r="N468" s="384" t="s">
        <v>33</v>
      </c>
    </row>
    <row r="469" spans="2:14" ht="15.75">
      <c r="B469" s="392" t="e">
        <f>IF(Tabla1[[#This Row],[Código_Actividad]]="","",CONCATENATE(Tabla1[[#This Row],[POA]],".",Tabla1[[#This Row],[SRS]],".",Tabla1[[#This Row],[AREA]],".",Tabla1[[#This Row],[TIPO]]))</f>
        <v>#REF!</v>
      </c>
      <c r="C469" s="392" t="e">
        <f>IF(Tabla1[[#This Row],[Código_Actividad]]="","",'[5]Formulario PPGR1'!#REF!)</f>
        <v>#REF!</v>
      </c>
      <c r="D469" s="392" t="e">
        <f>IF(Tabla1[[#This Row],[Código_Actividad]]="","",'[5]Formulario PPGR1'!#REF!)</f>
        <v>#REF!</v>
      </c>
      <c r="E469" s="392" t="e">
        <f>IF(Tabla1[[#This Row],[Código_Actividad]]="","",'[5]Formulario PPGR1'!#REF!)</f>
        <v>#REF!</v>
      </c>
      <c r="F469" s="392" t="e">
        <f>IF(Tabla1[[#This Row],[Código_Actividad]]="","",'[5]Formulario PPGR1'!#REF!)</f>
        <v>#REF!</v>
      </c>
      <c r="G469" s="381" t="s">
        <v>2072</v>
      </c>
      <c r="H469" s="381" t="s">
        <v>2073</v>
      </c>
      <c r="I469" s="381" t="s">
        <v>1769</v>
      </c>
      <c r="J469" s="381">
        <v>4</v>
      </c>
      <c r="K469" s="382">
        <v>20894.349999999999</v>
      </c>
      <c r="L469" s="382" t="e">
        <f>[6]!Tabla1[[#This Row],[Cantidad de Insumos]]*[6]!Tabla1[[#This Row],[Precio Unitario]]</f>
        <v>#REF!</v>
      </c>
      <c r="M469" s="383">
        <v>237299</v>
      </c>
      <c r="N469" s="384" t="s">
        <v>33</v>
      </c>
    </row>
    <row r="470" spans="2:14" ht="15.75">
      <c r="B470" s="392" t="e">
        <f>IF(Tabla1[[#This Row],[Código_Actividad]]="","",CONCATENATE(Tabla1[[#This Row],[POA]],".",Tabla1[[#This Row],[SRS]],".",Tabla1[[#This Row],[AREA]],".",Tabla1[[#This Row],[TIPO]]))</f>
        <v>#REF!</v>
      </c>
      <c r="C470" s="392" t="e">
        <f>IF(Tabla1[[#This Row],[Código_Actividad]]="","",'[5]Formulario PPGR1'!#REF!)</f>
        <v>#REF!</v>
      </c>
      <c r="D470" s="392" t="e">
        <f>IF(Tabla1[[#This Row],[Código_Actividad]]="","",'[5]Formulario PPGR1'!#REF!)</f>
        <v>#REF!</v>
      </c>
      <c r="E470" s="392" t="e">
        <f>IF(Tabla1[[#This Row],[Código_Actividad]]="","",'[5]Formulario PPGR1'!#REF!)</f>
        <v>#REF!</v>
      </c>
      <c r="F470" s="392" t="e">
        <f>IF(Tabla1[[#This Row],[Código_Actividad]]="","",'[5]Formulario PPGR1'!#REF!)</f>
        <v>#REF!</v>
      </c>
      <c r="G470" s="381" t="s">
        <v>2074</v>
      </c>
      <c r="H470" s="381" t="s">
        <v>2075</v>
      </c>
      <c r="I470" s="381" t="s">
        <v>1769</v>
      </c>
      <c r="J470" s="381">
        <v>4</v>
      </c>
      <c r="K470" s="382">
        <v>20894.349999999999</v>
      </c>
      <c r="L470" s="382" t="e">
        <f>[6]!Tabla1[[#This Row],[Cantidad de Insumos]]*[6]!Tabla1[[#This Row],[Precio Unitario]]</f>
        <v>#REF!</v>
      </c>
      <c r="M470" s="383">
        <v>237299</v>
      </c>
      <c r="N470" s="384" t="s">
        <v>33</v>
      </c>
    </row>
    <row r="471" spans="2:14" ht="15.75">
      <c r="B471" s="392" t="e">
        <f>IF(Tabla1[[#This Row],[Código_Actividad]]="","",CONCATENATE(Tabla1[[#This Row],[POA]],".",Tabla1[[#This Row],[SRS]],".",Tabla1[[#This Row],[AREA]],".",Tabla1[[#This Row],[TIPO]]))</f>
        <v>#REF!</v>
      </c>
      <c r="C471" s="392" t="e">
        <f>IF(Tabla1[[#This Row],[Código_Actividad]]="","",'[5]Formulario PPGR1'!#REF!)</f>
        <v>#REF!</v>
      </c>
      <c r="D471" s="392" t="e">
        <f>IF(Tabla1[[#This Row],[Código_Actividad]]="","",'[5]Formulario PPGR1'!#REF!)</f>
        <v>#REF!</v>
      </c>
      <c r="E471" s="392" t="e">
        <f>IF(Tabla1[[#This Row],[Código_Actividad]]="","",'[5]Formulario PPGR1'!#REF!)</f>
        <v>#REF!</v>
      </c>
      <c r="F471" s="392" t="e">
        <f>IF(Tabla1[[#This Row],[Código_Actividad]]="","",'[5]Formulario PPGR1'!#REF!)</f>
        <v>#REF!</v>
      </c>
      <c r="G471" s="381" t="s">
        <v>2076</v>
      </c>
      <c r="H471" s="381" t="s">
        <v>2077</v>
      </c>
      <c r="I471" s="381" t="s">
        <v>1769</v>
      </c>
      <c r="J471" s="381">
        <v>60</v>
      </c>
      <c r="K471" s="382">
        <v>471.9</v>
      </c>
      <c r="L471" s="382" t="e">
        <f>[6]!Tabla1[[#This Row],[Cantidad de Insumos]]*[6]!Tabla1[[#This Row],[Precio Unitario]]</f>
        <v>#REF!</v>
      </c>
      <c r="M471" s="383">
        <v>237299</v>
      </c>
      <c r="N471" s="384" t="s">
        <v>33</v>
      </c>
    </row>
    <row r="472" spans="2:14" ht="15.75">
      <c r="B472" s="392" t="e">
        <f>IF(Tabla1[[#This Row],[Código_Actividad]]="","",CONCATENATE(Tabla1[[#This Row],[POA]],".",Tabla1[[#This Row],[SRS]],".",Tabla1[[#This Row],[AREA]],".",Tabla1[[#This Row],[TIPO]]))</f>
        <v>#REF!</v>
      </c>
      <c r="C472" s="392" t="e">
        <f>IF(Tabla1[[#This Row],[Código_Actividad]]="","",'[5]Formulario PPGR1'!#REF!)</f>
        <v>#REF!</v>
      </c>
      <c r="D472" s="392" t="e">
        <f>IF(Tabla1[[#This Row],[Código_Actividad]]="","",'[5]Formulario PPGR1'!#REF!)</f>
        <v>#REF!</v>
      </c>
      <c r="E472" s="392" t="e">
        <f>IF(Tabla1[[#This Row],[Código_Actividad]]="","",'[5]Formulario PPGR1'!#REF!)</f>
        <v>#REF!</v>
      </c>
      <c r="F472" s="392" t="e">
        <f>IF(Tabla1[[#This Row],[Código_Actividad]]="","",'[5]Formulario PPGR1'!#REF!)</f>
        <v>#REF!</v>
      </c>
      <c r="G472" s="381" t="s">
        <v>2078</v>
      </c>
      <c r="H472" s="381" t="s">
        <v>2079</v>
      </c>
      <c r="I472" s="381" t="s">
        <v>1769</v>
      </c>
      <c r="J472" s="381">
        <v>4</v>
      </c>
      <c r="K472" s="382">
        <v>471.9</v>
      </c>
      <c r="L472" s="382" t="e">
        <f>[6]!Tabla1[[#This Row],[Cantidad de Insumos]]*[6]!Tabla1[[#This Row],[Precio Unitario]]</f>
        <v>#REF!</v>
      </c>
      <c r="M472" s="383">
        <v>237299</v>
      </c>
      <c r="N472" s="384" t="s">
        <v>33</v>
      </c>
    </row>
    <row r="473" spans="2:14" ht="15.75">
      <c r="B473" s="392" t="e">
        <f>IF(Tabla1[[#This Row],[Código_Actividad]]="","",CONCATENATE(Tabla1[[#This Row],[POA]],".",Tabla1[[#This Row],[SRS]],".",Tabla1[[#This Row],[AREA]],".",Tabla1[[#This Row],[TIPO]]))</f>
        <v>#REF!</v>
      </c>
      <c r="C473" s="392" t="e">
        <f>IF(Tabla1[[#This Row],[Código_Actividad]]="","",'[5]Formulario PPGR1'!#REF!)</f>
        <v>#REF!</v>
      </c>
      <c r="D473" s="392" t="e">
        <f>IF(Tabla1[[#This Row],[Código_Actividad]]="","",'[5]Formulario PPGR1'!#REF!)</f>
        <v>#REF!</v>
      </c>
      <c r="E473" s="392" t="e">
        <f>IF(Tabla1[[#This Row],[Código_Actividad]]="","",'[5]Formulario PPGR1'!#REF!)</f>
        <v>#REF!</v>
      </c>
      <c r="F473" s="392" t="e">
        <f>IF(Tabla1[[#This Row],[Código_Actividad]]="","",'[5]Formulario PPGR1'!#REF!)</f>
        <v>#REF!</v>
      </c>
      <c r="G473" s="381" t="s">
        <v>2080</v>
      </c>
      <c r="H473" s="381" t="s">
        <v>2081</v>
      </c>
      <c r="I473" s="381" t="s">
        <v>1769</v>
      </c>
      <c r="J473" s="381">
        <v>96</v>
      </c>
      <c r="K473" s="382">
        <v>980.4</v>
      </c>
      <c r="L473" s="382" t="e">
        <f>[6]!Tabla1[[#This Row],[Cantidad de Insumos]]*[6]!Tabla1[[#This Row],[Precio Unitario]]</f>
        <v>#REF!</v>
      </c>
      <c r="M473" s="383">
        <v>237299</v>
      </c>
      <c r="N473" s="384" t="s">
        <v>33</v>
      </c>
    </row>
    <row r="474" spans="2:14" ht="15.75">
      <c r="B474" s="392" t="e">
        <f>IF(Tabla1[[#This Row],[Código_Actividad]]="","",CONCATENATE(Tabla1[[#This Row],[POA]],".",Tabla1[[#This Row],[SRS]],".",Tabla1[[#This Row],[AREA]],".",Tabla1[[#This Row],[TIPO]]))</f>
        <v>#REF!</v>
      </c>
      <c r="C474" s="392" t="e">
        <f>IF(Tabla1[[#This Row],[Código_Actividad]]="","",'[5]Formulario PPGR1'!#REF!)</f>
        <v>#REF!</v>
      </c>
      <c r="D474" s="392" t="e">
        <f>IF(Tabla1[[#This Row],[Código_Actividad]]="","",'[5]Formulario PPGR1'!#REF!)</f>
        <v>#REF!</v>
      </c>
      <c r="E474" s="392" t="e">
        <f>IF(Tabla1[[#This Row],[Código_Actividad]]="","",'[5]Formulario PPGR1'!#REF!)</f>
        <v>#REF!</v>
      </c>
      <c r="F474" s="392" t="e">
        <f>IF(Tabla1[[#This Row],[Código_Actividad]]="","",'[5]Formulario PPGR1'!#REF!)</f>
        <v>#REF!</v>
      </c>
      <c r="G474" s="381" t="s">
        <v>2082</v>
      </c>
      <c r="H474" s="381" t="s">
        <v>2083</v>
      </c>
      <c r="I474" s="381" t="s">
        <v>1761</v>
      </c>
      <c r="J474" s="381">
        <v>8</v>
      </c>
      <c r="K474" s="382">
        <v>3450</v>
      </c>
      <c r="L474" s="382" t="e">
        <f>[6]!Tabla1[[#This Row],[Cantidad de Insumos]]*[6]!Tabla1[[#This Row],[Precio Unitario]]</f>
        <v>#REF!</v>
      </c>
      <c r="M474" s="383">
        <v>237299</v>
      </c>
      <c r="N474" s="384" t="s">
        <v>33</v>
      </c>
    </row>
    <row r="475" spans="2:14" ht="15.75">
      <c r="B475" s="392" t="e">
        <f>IF(Tabla1[[#This Row],[Código_Actividad]]="","",CONCATENATE(Tabla1[[#This Row],[POA]],".",Tabla1[[#This Row],[SRS]],".",Tabla1[[#This Row],[AREA]],".",Tabla1[[#This Row],[TIPO]]))</f>
        <v>#REF!</v>
      </c>
      <c r="C475" s="392" t="e">
        <f>IF(Tabla1[[#This Row],[Código_Actividad]]="","",'[5]Formulario PPGR1'!#REF!)</f>
        <v>#REF!</v>
      </c>
      <c r="D475" s="392" t="e">
        <f>IF(Tabla1[[#This Row],[Código_Actividad]]="","",'[5]Formulario PPGR1'!#REF!)</f>
        <v>#REF!</v>
      </c>
      <c r="E475" s="392" t="e">
        <f>IF(Tabla1[[#This Row],[Código_Actividad]]="","",'[5]Formulario PPGR1'!#REF!)</f>
        <v>#REF!</v>
      </c>
      <c r="F475" s="392" t="e">
        <f>IF(Tabla1[[#This Row],[Código_Actividad]]="","",'[5]Formulario PPGR1'!#REF!)</f>
        <v>#REF!</v>
      </c>
      <c r="G475" s="381" t="s">
        <v>2084</v>
      </c>
      <c r="H475" s="381" t="s">
        <v>2085</v>
      </c>
      <c r="I475" s="381" t="s">
        <v>1764</v>
      </c>
      <c r="J475" s="381">
        <v>92</v>
      </c>
      <c r="K475" s="382">
        <v>263.89999999999998</v>
      </c>
      <c r="L475" s="382" t="e">
        <f>[6]!Tabla1[[#This Row],[Cantidad de Insumos]]*[6]!Tabla1[[#This Row],[Precio Unitario]]</f>
        <v>#REF!</v>
      </c>
      <c r="M475" s="383">
        <v>237299</v>
      </c>
      <c r="N475" s="384" t="s">
        <v>33</v>
      </c>
    </row>
    <row r="476" spans="2:14" ht="15.75">
      <c r="B476" s="392" t="e">
        <f>IF(Tabla1[[#This Row],[Código_Actividad]]="","",CONCATENATE(Tabla1[[#This Row],[POA]],".",Tabla1[[#This Row],[SRS]],".",Tabla1[[#This Row],[AREA]],".",Tabla1[[#This Row],[TIPO]]))</f>
        <v>#REF!</v>
      </c>
      <c r="C476" s="392" t="e">
        <f>IF(Tabla1[[#This Row],[Código_Actividad]]="","",'[5]Formulario PPGR1'!#REF!)</f>
        <v>#REF!</v>
      </c>
      <c r="D476" s="392" t="e">
        <f>IF(Tabla1[[#This Row],[Código_Actividad]]="","",'[5]Formulario PPGR1'!#REF!)</f>
        <v>#REF!</v>
      </c>
      <c r="E476" s="392" t="e">
        <f>IF(Tabla1[[#This Row],[Código_Actividad]]="","",'[5]Formulario PPGR1'!#REF!)</f>
        <v>#REF!</v>
      </c>
      <c r="F476" s="392" t="e">
        <f>IF(Tabla1[[#This Row],[Código_Actividad]]="","",'[5]Formulario PPGR1'!#REF!)</f>
        <v>#REF!</v>
      </c>
      <c r="G476" s="381" t="s">
        <v>2086</v>
      </c>
      <c r="H476" s="381" t="s">
        <v>2087</v>
      </c>
      <c r="I476" s="381" t="s">
        <v>1764</v>
      </c>
      <c r="J476" s="381">
        <v>96</v>
      </c>
      <c r="K476" s="382">
        <v>980.4</v>
      </c>
      <c r="L476" s="382" t="e">
        <f>[6]!Tabla1[[#This Row],[Cantidad de Insumos]]*[6]!Tabla1[[#This Row],[Precio Unitario]]</f>
        <v>#REF!</v>
      </c>
      <c r="M476" s="383">
        <v>237299</v>
      </c>
      <c r="N476" s="384" t="s">
        <v>33</v>
      </c>
    </row>
    <row r="477" spans="2:14" ht="15.75">
      <c r="B477" s="392" t="e">
        <f>IF(Tabla1[[#This Row],[Código_Actividad]]="","",CONCATENATE(Tabla1[[#This Row],[POA]],".",Tabla1[[#This Row],[SRS]],".",Tabla1[[#This Row],[AREA]],".",Tabla1[[#This Row],[TIPO]]))</f>
        <v>#REF!</v>
      </c>
      <c r="C477" s="392" t="e">
        <f>IF(Tabla1[[#This Row],[Código_Actividad]]="","",'[5]Formulario PPGR1'!#REF!)</f>
        <v>#REF!</v>
      </c>
      <c r="D477" s="392" t="e">
        <f>IF(Tabla1[[#This Row],[Código_Actividad]]="","",'[5]Formulario PPGR1'!#REF!)</f>
        <v>#REF!</v>
      </c>
      <c r="E477" s="392" t="e">
        <f>IF(Tabla1[[#This Row],[Código_Actividad]]="","",'[5]Formulario PPGR1'!#REF!)</f>
        <v>#REF!</v>
      </c>
      <c r="F477" s="392" t="e">
        <f>IF(Tabla1[[#This Row],[Código_Actividad]]="","",'[5]Formulario PPGR1'!#REF!)</f>
        <v>#REF!</v>
      </c>
      <c r="G477" s="381" t="s">
        <v>2088</v>
      </c>
      <c r="H477" s="381" t="s">
        <v>2089</v>
      </c>
      <c r="I477" s="381" t="s">
        <v>1769</v>
      </c>
      <c r="J477" s="381">
        <v>4</v>
      </c>
      <c r="K477" s="382">
        <v>980</v>
      </c>
      <c r="L477" s="382" t="e">
        <f>[6]!Tabla1[[#This Row],[Cantidad de Insumos]]*[6]!Tabla1[[#This Row],[Precio Unitario]]</f>
        <v>#REF!</v>
      </c>
      <c r="M477" s="383">
        <v>237299</v>
      </c>
      <c r="N477" s="384" t="s">
        <v>33</v>
      </c>
    </row>
    <row r="478" spans="2:14" ht="15.75">
      <c r="B478" s="392" t="e">
        <f>IF(Tabla1[[#This Row],[Código_Actividad]]="","",CONCATENATE(Tabla1[[#This Row],[POA]],".",Tabla1[[#This Row],[SRS]],".",Tabla1[[#This Row],[AREA]],".",Tabla1[[#This Row],[TIPO]]))</f>
        <v>#REF!</v>
      </c>
      <c r="C478" s="392" t="e">
        <f>IF(Tabla1[[#This Row],[Código_Actividad]]="","",'[5]Formulario PPGR1'!#REF!)</f>
        <v>#REF!</v>
      </c>
      <c r="D478" s="392" t="e">
        <f>IF(Tabla1[[#This Row],[Código_Actividad]]="","",'[5]Formulario PPGR1'!#REF!)</f>
        <v>#REF!</v>
      </c>
      <c r="E478" s="392" t="e">
        <f>IF(Tabla1[[#This Row],[Código_Actividad]]="","",'[5]Formulario PPGR1'!#REF!)</f>
        <v>#REF!</v>
      </c>
      <c r="F478" s="392" t="e">
        <f>IF(Tabla1[[#This Row],[Código_Actividad]]="","",'[5]Formulario PPGR1'!#REF!)</f>
        <v>#REF!</v>
      </c>
      <c r="G478" s="381" t="s">
        <v>2090</v>
      </c>
      <c r="H478" s="381" t="s">
        <v>2091</v>
      </c>
      <c r="I478" s="381" t="s">
        <v>1769</v>
      </c>
      <c r="J478" s="381">
        <v>4</v>
      </c>
      <c r="K478" s="382">
        <v>980</v>
      </c>
      <c r="L478" s="382" t="e">
        <f>[6]!Tabla1[[#This Row],[Cantidad de Insumos]]*[6]!Tabla1[[#This Row],[Precio Unitario]]</f>
        <v>#REF!</v>
      </c>
      <c r="M478" s="383">
        <v>237299</v>
      </c>
      <c r="N478" s="384" t="s">
        <v>33</v>
      </c>
    </row>
    <row r="479" spans="2:14" ht="15.75">
      <c r="B479" s="392" t="e">
        <f>IF(Tabla1[[#This Row],[Código_Actividad]]="","",CONCATENATE(Tabla1[[#This Row],[POA]],".",Tabla1[[#This Row],[SRS]],".",Tabla1[[#This Row],[AREA]],".",Tabla1[[#This Row],[TIPO]]))</f>
        <v>#REF!</v>
      </c>
      <c r="C479" s="392" t="e">
        <f>IF(Tabla1[[#This Row],[Código_Actividad]]="","",'[5]Formulario PPGR1'!#REF!)</f>
        <v>#REF!</v>
      </c>
      <c r="D479" s="392" t="e">
        <f>IF(Tabla1[[#This Row],[Código_Actividad]]="","",'[5]Formulario PPGR1'!#REF!)</f>
        <v>#REF!</v>
      </c>
      <c r="E479" s="392" t="e">
        <f>IF(Tabla1[[#This Row],[Código_Actividad]]="","",'[5]Formulario PPGR1'!#REF!)</f>
        <v>#REF!</v>
      </c>
      <c r="F479" s="392" t="e">
        <f>IF(Tabla1[[#This Row],[Código_Actividad]]="","",'[5]Formulario PPGR1'!#REF!)</f>
        <v>#REF!</v>
      </c>
      <c r="G479" s="381" t="s">
        <v>2092</v>
      </c>
      <c r="H479" s="381" t="s">
        <v>2093</v>
      </c>
      <c r="I479" s="381" t="s">
        <v>324</v>
      </c>
      <c r="J479" s="381">
        <v>4</v>
      </c>
      <c r="K479" s="382">
        <v>9</v>
      </c>
      <c r="L479" s="382" t="e">
        <f>[6]!Tabla1[[#This Row],[Cantidad de Insumos]]*[6]!Tabla1[[#This Row],[Precio Unitario]]</f>
        <v>#REF!</v>
      </c>
      <c r="M479" s="383">
        <v>239301</v>
      </c>
      <c r="N479" s="384" t="s">
        <v>33</v>
      </c>
    </row>
    <row r="480" spans="2:14" ht="15.75">
      <c r="B480" s="392" t="e">
        <f>IF(Tabla1[[#This Row],[Código_Actividad]]="","",CONCATENATE(Tabla1[[#This Row],[POA]],".",Tabla1[[#This Row],[SRS]],".",Tabla1[[#This Row],[AREA]],".",Tabla1[[#This Row],[TIPO]]))</f>
        <v>#REF!</v>
      </c>
      <c r="C480" s="392" t="e">
        <f>IF(Tabla1[[#This Row],[Código_Actividad]]="","",'[5]Formulario PPGR1'!#REF!)</f>
        <v>#REF!</v>
      </c>
      <c r="D480" s="392" t="e">
        <f>IF(Tabla1[[#This Row],[Código_Actividad]]="","",'[5]Formulario PPGR1'!#REF!)</f>
        <v>#REF!</v>
      </c>
      <c r="E480" s="392" t="e">
        <f>IF(Tabla1[[#This Row],[Código_Actividad]]="","",'[5]Formulario PPGR1'!#REF!)</f>
        <v>#REF!</v>
      </c>
      <c r="F480" s="392" t="e">
        <f>IF(Tabla1[[#This Row],[Código_Actividad]]="","",'[5]Formulario PPGR1'!#REF!)</f>
        <v>#REF!</v>
      </c>
      <c r="G480" s="381" t="s">
        <v>2094</v>
      </c>
      <c r="H480" s="381" t="s">
        <v>2095</v>
      </c>
      <c r="I480" s="381" t="s">
        <v>1769</v>
      </c>
      <c r="J480" s="381">
        <v>4</v>
      </c>
      <c r="K480" s="382">
        <v>9</v>
      </c>
      <c r="L480" s="382" t="e">
        <f>[6]!Tabla1[[#This Row],[Cantidad de Insumos]]*[6]!Tabla1[[#This Row],[Precio Unitario]]</f>
        <v>#REF!</v>
      </c>
      <c r="M480" s="383">
        <v>239301</v>
      </c>
      <c r="N480" s="384" t="s">
        <v>33</v>
      </c>
    </row>
    <row r="481" spans="2:14" ht="15.75">
      <c r="B481" s="392" t="e">
        <f>IF(Tabla1[[#This Row],[Código_Actividad]]="","",CONCATENATE(Tabla1[[#This Row],[POA]],".",Tabla1[[#This Row],[SRS]],".",Tabla1[[#This Row],[AREA]],".",Tabla1[[#This Row],[TIPO]]))</f>
        <v>#REF!</v>
      </c>
      <c r="C481" s="392" t="e">
        <f>IF(Tabla1[[#This Row],[Código_Actividad]]="","",'[5]Formulario PPGR1'!#REF!)</f>
        <v>#REF!</v>
      </c>
      <c r="D481" s="392" t="e">
        <f>IF(Tabla1[[#This Row],[Código_Actividad]]="","",'[5]Formulario PPGR1'!#REF!)</f>
        <v>#REF!</v>
      </c>
      <c r="E481" s="392" t="e">
        <f>IF(Tabla1[[#This Row],[Código_Actividad]]="","",'[5]Formulario PPGR1'!#REF!)</f>
        <v>#REF!</v>
      </c>
      <c r="F481" s="392" t="e">
        <f>IF(Tabla1[[#This Row],[Código_Actividad]]="","",'[5]Formulario PPGR1'!#REF!)</f>
        <v>#REF!</v>
      </c>
      <c r="G481" s="381" t="s">
        <v>2096</v>
      </c>
      <c r="H481" s="381" t="s">
        <v>2097</v>
      </c>
      <c r="I481" s="381" t="s">
        <v>324</v>
      </c>
      <c r="J481" s="381">
        <v>4</v>
      </c>
      <c r="K481" s="382">
        <v>9</v>
      </c>
      <c r="L481" s="382" t="e">
        <f>[6]!Tabla1[[#This Row],[Cantidad de Insumos]]*[6]!Tabla1[[#This Row],[Precio Unitario]]</f>
        <v>#REF!</v>
      </c>
      <c r="M481" s="383">
        <v>239301</v>
      </c>
      <c r="N481" s="384" t="s">
        <v>33</v>
      </c>
    </row>
    <row r="482" spans="2:14" ht="15.75">
      <c r="B482" s="392" t="e">
        <f>IF(Tabla1[[#This Row],[Código_Actividad]]="","",CONCATENATE(Tabla1[[#This Row],[POA]],".",Tabla1[[#This Row],[SRS]],".",Tabla1[[#This Row],[AREA]],".",Tabla1[[#This Row],[TIPO]]))</f>
        <v>#REF!</v>
      </c>
      <c r="C482" s="392" t="e">
        <f>IF(Tabla1[[#This Row],[Código_Actividad]]="","",'[5]Formulario PPGR1'!#REF!)</f>
        <v>#REF!</v>
      </c>
      <c r="D482" s="392" t="e">
        <f>IF(Tabla1[[#This Row],[Código_Actividad]]="","",'[5]Formulario PPGR1'!#REF!)</f>
        <v>#REF!</v>
      </c>
      <c r="E482" s="392" t="e">
        <f>IF(Tabla1[[#This Row],[Código_Actividad]]="","",'[5]Formulario PPGR1'!#REF!)</f>
        <v>#REF!</v>
      </c>
      <c r="F482" s="392" t="e">
        <f>IF(Tabla1[[#This Row],[Código_Actividad]]="","",'[5]Formulario PPGR1'!#REF!)</f>
        <v>#REF!</v>
      </c>
      <c r="G482" s="381" t="s">
        <v>2098</v>
      </c>
      <c r="H482" s="381" t="s">
        <v>2099</v>
      </c>
      <c r="I482" s="381" t="s">
        <v>1761</v>
      </c>
      <c r="J482" s="381">
        <v>4</v>
      </c>
      <c r="K482" s="382">
        <v>9</v>
      </c>
      <c r="L482" s="382" t="e">
        <f>[6]!Tabla1[[#This Row],[Cantidad de Insumos]]*[6]!Tabla1[[#This Row],[Precio Unitario]]</f>
        <v>#REF!</v>
      </c>
      <c r="M482" s="383">
        <v>237299</v>
      </c>
      <c r="N482" s="384" t="s">
        <v>33</v>
      </c>
    </row>
    <row r="483" spans="2:14" ht="15.75">
      <c r="B483" s="392" t="e">
        <f>IF(Tabla1[[#This Row],[Código_Actividad]]="","",CONCATENATE(Tabla1[[#This Row],[POA]],".",Tabla1[[#This Row],[SRS]],".",Tabla1[[#This Row],[AREA]],".",Tabla1[[#This Row],[TIPO]]))</f>
        <v>#REF!</v>
      </c>
      <c r="C483" s="392" t="e">
        <f>IF(Tabla1[[#This Row],[Código_Actividad]]="","",'[5]Formulario PPGR1'!#REF!)</f>
        <v>#REF!</v>
      </c>
      <c r="D483" s="392" t="e">
        <f>IF(Tabla1[[#This Row],[Código_Actividad]]="","",'[5]Formulario PPGR1'!#REF!)</f>
        <v>#REF!</v>
      </c>
      <c r="E483" s="392" t="e">
        <f>IF(Tabla1[[#This Row],[Código_Actividad]]="","",'[5]Formulario PPGR1'!#REF!)</f>
        <v>#REF!</v>
      </c>
      <c r="F483" s="392" t="e">
        <f>IF(Tabla1[[#This Row],[Código_Actividad]]="","",'[5]Formulario PPGR1'!#REF!)</f>
        <v>#REF!</v>
      </c>
      <c r="G483" s="381" t="s">
        <v>2100</v>
      </c>
      <c r="H483" s="381" t="s">
        <v>2101</v>
      </c>
      <c r="I483" s="381" t="s">
        <v>1761</v>
      </c>
      <c r="J483" s="381">
        <v>4</v>
      </c>
      <c r="K483" s="382">
        <v>9</v>
      </c>
      <c r="L483" s="382" t="e">
        <f>[6]!Tabla1[[#This Row],[Cantidad de Insumos]]*[6]!Tabla1[[#This Row],[Precio Unitario]]</f>
        <v>#REF!</v>
      </c>
      <c r="M483" s="383">
        <v>237299</v>
      </c>
      <c r="N483" s="384" t="s">
        <v>33</v>
      </c>
    </row>
    <row r="484" spans="2:14" ht="15.75">
      <c r="B484" s="392" t="e">
        <f>IF(Tabla1[[#This Row],[Código_Actividad]]="","",CONCATENATE(Tabla1[[#This Row],[POA]],".",Tabla1[[#This Row],[SRS]],".",Tabla1[[#This Row],[AREA]],".",Tabla1[[#This Row],[TIPO]]))</f>
        <v>#REF!</v>
      </c>
      <c r="C484" s="392" t="e">
        <f>IF(Tabla1[[#This Row],[Código_Actividad]]="","",'[5]Formulario PPGR1'!#REF!)</f>
        <v>#REF!</v>
      </c>
      <c r="D484" s="392" t="e">
        <f>IF(Tabla1[[#This Row],[Código_Actividad]]="","",'[5]Formulario PPGR1'!#REF!)</f>
        <v>#REF!</v>
      </c>
      <c r="E484" s="392" t="e">
        <f>IF(Tabla1[[#This Row],[Código_Actividad]]="","",'[5]Formulario PPGR1'!#REF!)</f>
        <v>#REF!</v>
      </c>
      <c r="F484" s="392" t="e">
        <f>IF(Tabla1[[#This Row],[Código_Actividad]]="","",'[5]Formulario PPGR1'!#REF!)</f>
        <v>#REF!</v>
      </c>
      <c r="G484" s="381" t="s">
        <v>2102</v>
      </c>
      <c r="H484" s="381" t="s">
        <v>2103</v>
      </c>
      <c r="I484" s="381" t="s">
        <v>1769</v>
      </c>
      <c r="J484" s="381">
        <v>20</v>
      </c>
      <c r="K484" s="382">
        <v>8190</v>
      </c>
      <c r="L484" s="382" t="e">
        <f>[6]!Tabla1[[#This Row],[Cantidad de Insumos]]*[6]!Tabla1[[#This Row],[Precio Unitario]]</f>
        <v>#REF!</v>
      </c>
      <c r="M484" s="383">
        <v>237299</v>
      </c>
      <c r="N484" s="384" t="s">
        <v>33</v>
      </c>
    </row>
    <row r="485" spans="2:14" ht="15.75">
      <c r="B485" s="392" t="e">
        <f>IF(Tabla1[[#This Row],[Código_Actividad]]="","",CONCATENATE(Tabla1[[#This Row],[POA]],".",Tabla1[[#This Row],[SRS]],".",Tabla1[[#This Row],[AREA]],".",Tabla1[[#This Row],[TIPO]]))</f>
        <v>#REF!</v>
      </c>
      <c r="C485" s="392" t="e">
        <f>IF(Tabla1[[#This Row],[Código_Actividad]]="","",'[5]Formulario PPGR1'!#REF!)</f>
        <v>#REF!</v>
      </c>
      <c r="D485" s="392" t="e">
        <f>IF(Tabla1[[#This Row],[Código_Actividad]]="","",'[5]Formulario PPGR1'!#REF!)</f>
        <v>#REF!</v>
      </c>
      <c r="E485" s="392" t="e">
        <f>IF(Tabla1[[#This Row],[Código_Actividad]]="","",'[5]Formulario PPGR1'!#REF!)</f>
        <v>#REF!</v>
      </c>
      <c r="F485" s="392" t="e">
        <f>IF(Tabla1[[#This Row],[Código_Actividad]]="","",'[5]Formulario PPGR1'!#REF!)</f>
        <v>#REF!</v>
      </c>
      <c r="G485" s="381" t="s">
        <v>2104</v>
      </c>
      <c r="H485" s="381" t="s">
        <v>2105</v>
      </c>
      <c r="I485" s="381" t="s">
        <v>1764</v>
      </c>
      <c r="J485" s="381">
        <v>4</v>
      </c>
      <c r="K485" s="382">
        <v>8190</v>
      </c>
      <c r="L485" s="382" t="e">
        <f>[6]!Tabla1[[#This Row],[Cantidad de Insumos]]*[6]!Tabla1[[#This Row],[Precio Unitario]]</f>
        <v>#REF!</v>
      </c>
      <c r="M485" s="383">
        <v>237299</v>
      </c>
      <c r="N485" s="384" t="s">
        <v>33</v>
      </c>
    </row>
    <row r="486" spans="2:14" ht="15.75">
      <c r="B486" s="392" t="e">
        <f>IF(Tabla1[[#This Row],[Código_Actividad]]="","",CONCATENATE(Tabla1[[#This Row],[POA]],".",Tabla1[[#This Row],[SRS]],".",Tabla1[[#This Row],[AREA]],".",Tabla1[[#This Row],[TIPO]]))</f>
        <v>#REF!</v>
      </c>
      <c r="C486" s="392" t="e">
        <f>IF(Tabla1[[#This Row],[Código_Actividad]]="","",'[5]Formulario PPGR1'!#REF!)</f>
        <v>#REF!</v>
      </c>
      <c r="D486" s="392" t="e">
        <f>IF(Tabla1[[#This Row],[Código_Actividad]]="","",'[5]Formulario PPGR1'!#REF!)</f>
        <v>#REF!</v>
      </c>
      <c r="E486" s="392" t="e">
        <f>IF(Tabla1[[#This Row],[Código_Actividad]]="","",'[5]Formulario PPGR1'!#REF!)</f>
        <v>#REF!</v>
      </c>
      <c r="F486" s="392" t="e">
        <f>IF(Tabla1[[#This Row],[Código_Actividad]]="","",'[5]Formulario PPGR1'!#REF!)</f>
        <v>#REF!</v>
      </c>
      <c r="G486" s="381" t="s">
        <v>2106</v>
      </c>
      <c r="H486" s="381" t="s">
        <v>2107</v>
      </c>
      <c r="I486" s="381" t="s">
        <v>1769</v>
      </c>
      <c r="J486" s="381">
        <v>4</v>
      </c>
      <c r="K486" s="382">
        <v>8190</v>
      </c>
      <c r="L486" s="382" t="e">
        <f>[6]!Tabla1[[#This Row],[Cantidad de Insumos]]*[6]!Tabla1[[#This Row],[Precio Unitario]]</f>
        <v>#REF!</v>
      </c>
      <c r="M486" s="383">
        <v>239301</v>
      </c>
      <c r="N486" s="384" t="s">
        <v>33</v>
      </c>
    </row>
    <row r="487" spans="2:14" ht="15.75">
      <c r="B487" s="392" t="e">
        <f>IF(Tabla1[[#This Row],[Código_Actividad]]="","",CONCATENATE(Tabla1[[#This Row],[POA]],".",Tabla1[[#This Row],[SRS]],".",Tabla1[[#This Row],[AREA]],".",Tabla1[[#This Row],[TIPO]]))</f>
        <v>#REF!</v>
      </c>
      <c r="C487" s="392" t="e">
        <f>IF(Tabla1[[#This Row],[Código_Actividad]]="","",'[5]Formulario PPGR1'!#REF!)</f>
        <v>#REF!</v>
      </c>
      <c r="D487" s="392" t="e">
        <f>IF(Tabla1[[#This Row],[Código_Actividad]]="","",'[5]Formulario PPGR1'!#REF!)</f>
        <v>#REF!</v>
      </c>
      <c r="E487" s="392" t="e">
        <f>IF(Tabla1[[#This Row],[Código_Actividad]]="","",'[5]Formulario PPGR1'!#REF!)</f>
        <v>#REF!</v>
      </c>
      <c r="F487" s="392" t="e">
        <f>IF(Tabla1[[#This Row],[Código_Actividad]]="","",'[5]Formulario PPGR1'!#REF!)</f>
        <v>#REF!</v>
      </c>
      <c r="G487" s="381" t="s">
        <v>2108</v>
      </c>
      <c r="H487" s="381" t="s">
        <v>2109</v>
      </c>
      <c r="I487" s="381" t="s">
        <v>2110</v>
      </c>
      <c r="J487" s="381">
        <v>180</v>
      </c>
      <c r="K487" s="382">
        <v>255</v>
      </c>
      <c r="L487" s="382" t="e">
        <f>[6]!Tabla1[[#This Row],[Cantidad de Insumos]]*[6]!Tabla1[[#This Row],[Precio Unitario]]</f>
        <v>#REF!</v>
      </c>
      <c r="M487" s="383">
        <v>239301</v>
      </c>
      <c r="N487" s="384" t="s">
        <v>33</v>
      </c>
    </row>
    <row r="488" spans="2:14" ht="15.75">
      <c r="B488" s="392" t="e">
        <f>IF(Tabla1[[#This Row],[Código_Actividad]]="","",CONCATENATE(Tabla1[[#This Row],[POA]],".",Tabla1[[#This Row],[SRS]],".",Tabla1[[#This Row],[AREA]],".",Tabla1[[#This Row],[TIPO]]))</f>
        <v>#REF!</v>
      </c>
      <c r="C488" s="392" t="e">
        <f>IF(Tabla1[[#This Row],[Código_Actividad]]="","",'[5]Formulario PPGR1'!#REF!)</f>
        <v>#REF!</v>
      </c>
      <c r="D488" s="392" t="e">
        <f>IF(Tabla1[[#This Row],[Código_Actividad]]="","",'[5]Formulario PPGR1'!#REF!)</f>
        <v>#REF!</v>
      </c>
      <c r="E488" s="392" t="e">
        <f>IF(Tabla1[[#This Row],[Código_Actividad]]="","",'[5]Formulario PPGR1'!#REF!)</f>
        <v>#REF!</v>
      </c>
      <c r="F488" s="392" t="e">
        <f>IF(Tabla1[[#This Row],[Código_Actividad]]="","",'[5]Formulario PPGR1'!#REF!)</f>
        <v>#REF!</v>
      </c>
      <c r="G488" s="381" t="s">
        <v>2111</v>
      </c>
      <c r="H488" s="381" t="s">
        <v>2112</v>
      </c>
      <c r="I488" s="381" t="s">
        <v>2110</v>
      </c>
      <c r="J488" s="381">
        <v>4</v>
      </c>
      <c r="K488" s="382">
        <v>255</v>
      </c>
      <c r="L488" s="382" t="e">
        <f>[6]!Tabla1[[#This Row],[Cantidad de Insumos]]*[6]!Tabla1[[#This Row],[Precio Unitario]]</f>
        <v>#REF!</v>
      </c>
      <c r="M488" s="383">
        <v>239301</v>
      </c>
      <c r="N488" s="384" t="s">
        <v>33</v>
      </c>
    </row>
    <row r="489" spans="2:14" ht="15.75">
      <c r="B489" s="392" t="e">
        <f>IF(Tabla1[[#This Row],[Código_Actividad]]="","",CONCATENATE(Tabla1[[#This Row],[POA]],".",Tabla1[[#This Row],[SRS]],".",Tabla1[[#This Row],[AREA]],".",Tabla1[[#This Row],[TIPO]]))</f>
        <v>#REF!</v>
      </c>
      <c r="C489" s="392" t="e">
        <f>IF(Tabla1[[#This Row],[Código_Actividad]]="","",'[5]Formulario PPGR1'!#REF!)</f>
        <v>#REF!</v>
      </c>
      <c r="D489" s="392" t="e">
        <f>IF(Tabla1[[#This Row],[Código_Actividad]]="","",'[5]Formulario PPGR1'!#REF!)</f>
        <v>#REF!</v>
      </c>
      <c r="E489" s="392" t="e">
        <f>IF(Tabla1[[#This Row],[Código_Actividad]]="","",'[5]Formulario PPGR1'!#REF!)</f>
        <v>#REF!</v>
      </c>
      <c r="F489" s="392" t="e">
        <f>IF(Tabla1[[#This Row],[Código_Actividad]]="","",'[5]Formulario PPGR1'!#REF!)</f>
        <v>#REF!</v>
      </c>
      <c r="G489" s="381" t="s">
        <v>2113</v>
      </c>
      <c r="H489" s="381" t="s">
        <v>2114</v>
      </c>
      <c r="I489" s="381" t="s">
        <v>2115</v>
      </c>
      <c r="J489" s="381">
        <v>4</v>
      </c>
      <c r="K489" s="382">
        <v>255</v>
      </c>
      <c r="L489" s="382" t="e">
        <f>[6]!Tabla1[[#This Row],[Cantidad de Insumos]]*[6]!Tabla1[[#This Row],[Precio Unitario]]</f>
        <v>#REF!</v>
      </c>
      <c r="M489" s="383">
        <v>239301</v>
      </c>
      <c r="N489" s="384" t="s">
        <v>33</v>
      </c>
    </row>
    <row r="490" spans="2:14" ht="15.75">
      <c r="B490" s="392" t="e">
        <f>IF(Tabla1[[#This Row],[Código_Actividad]]="","",CONCATENATE(Tabla1[[#This Row],[POA]],".",Tabla1[[#This Row],[SRS]],".",Tabla1[[#This Row],[AREA]],".",Tabla1[[#This Row],[TIPO]]))</f>
        <v>#REF!</v>
      </c>
      <c r="C490" s="392" t="e">
        <f>IF(Tabla1[[#This Row],[Código_Actividad]]="","",'[5]Formulario PPGR1'!#REF!)</f>
        <v>#REF!</v>
      </c>
      <c r="D490" s="392" t="e">
        <f>IF(Tabla1[[#This Row],[Código_Actividad]]="","",'[5]Formulario PPGR1'!#REF!)</f>
        <v>#REF!</v>
      </c>
      <c r="E490" s="392" t="e">
        <f>IF(Tabla1[[#This Row],[Código_Actividad]]="","",'[5]Formulario PPGR1'!#REF!)</f>
        <v>#REF!</v>
      </c>
      <c r="F490" s="392" t="e">
        <f>IF(Tabla1[[#This Row],[Código_Actividad]]="","",'[5]Formulario PPGR1'!#REF!)</f>
        <v>#REF!</v>
      </c>
      <c r="G490" s="381" t="s">
        <v>2116</v>
      </c>
      <c r="H490" s="381" t="s">
        <v>2117</v>
      </c>
      <c r="I490" s="381" t="s">
        <v>2110</v>
      </c>
      <c r="J490" s="381">
        <v>4</v>
      </c>
      <c r="K490" s="382">
        <v>255</v>
      </c>
      <c r="L490" s="382" t="e">
        <f>[6]!Tabla1[[#This Row],[Cantidad de Insumos]]*[6]!Tabla1[[#This Row],[Precio Unitario]]</f>
        <v>#REF!</v>
      </c>
      <c r="M490" s="383">
        <v>239301</v>
      </c>
      <c r="N490" s="384" t="s">
        <v>33</v>
      </c>
    </row>
    <row r="491" spans="2:14" ht="15.75">
      <c r="B491" s="392" t="e">
        <f>IF(Tabla1[[#This Row],[Código_Actividad]]="","",CONCATENATE(Tabla1[[#This Row],[POA]],".",Tabla1[[#This Row],[SRS]],".",Tabla1[[#This Row],[AREA]],".",Tabla1[[#This Row],[TIPO]]))</f>
        <v>#REF!</v>
      </c>
      <c r="C491" s="392" t="e">
        <f>IF(Tabla1[[#This Row],[Código_Actividad]]="","",'[5]Formulario PPGR1'!#REF!)</f>
        <v>#REF!</v>
      </c>
      <c r="D491" s="392" t="e">
        <f>IF(Tabla1[[#This Row],[Código_Actividad]]="","",'[5]Formulario PPGR1'!#REF!)</f>
        <v>#REF!</v>
      </c>
      <c r="E491" s="392" t="e">
        <f>IF(Tabla1[[#This Row],[Código_Actividad]]="","",'[5]Formulario PPGR1'!#REF!)</f>
        <v>#REF!</v>
      </c>
      <c r="F491" s="392" t="e">
        <f>IF(Tabla1[[#This Row],[Código_Actividad]]="","",'[5]Formulario PPGR1'!#REF!)</f>
        <v>#REF!</v>
      </c>
      <c r="G491" s="381" t="s">
        <v>2118</v>
      </c>
      <c r="H491" s="381" t="s">
        <v>2119</v>
      </c>
      <c r="I491" s="381" t="s">
        <v>324</v>
      </c>
      <c r="J491" s="381">
        <v>40</v>
      </c>
      <c r="K491" s="382">
        <v>255</v>
      </c>
      <c r="L491" s="382" t="e">
        <f>[6]!Tabla1[[#This Row],[Cantidad de Insumos]]*[6]!Tabla1[[#This Row],[Precio Unitario]]</f>
        <v>#REF!</v>
      </c>
      <c r="M491" s="383">
        <v>239301</v>
      </c>
      <c r="N491" s="384" t="s">
        <v>33</v>
      </c>
    </row>
    <row r="492" spans="2:14" ht="15.75">
      <c r="B492" s="392" t="e">
        <f>IF(Tabla1[[#This Row],[Código_Actividad]]="","",CONCATENATE(Tabla1[[#This Row],[POA]],".",Tabla1[[#This Row],[SRS]],".",Tabla1[[#This Row],[AREA]],".",Tabla1[[#This Row],[TIPO]]))</f>
        <v>#REF!</v>
      </c>
      <c r="C492" s="392" t="e">
        <f>IF(Tabla1[[#This Row],[Código_Actividad]]="","",'[5]Formulario PPGR1'!#REF!)</f>
        <v>#REF!</v>
      </c>
      <c r="D492" s="392" t="e">
        <f>IF(Tabla1[[#This Row],[Código_Actividad]]="","",'[5]Formulario PPGR1'!#REF!)</f>
        <v>#REF!</v>
      </c>
      <c r="E492" s="392" t="e">
        <f>IF(Tabla1[[#This Row],[Código_Actividad]]="","",'[5]Formulario PPGR1'!#REF!)</f>
        <v>#REF!</v>
      </c>
      <c r="F492" s="392" t="e">
        <f>IF(Tabla1[[#This Row],[Código_Actividad]]="","",'[5]Formulario PPGR1'!#REF!)</f>
        <v>#REF!</v>
      </c>
      <c r="G492" s="381" t="s">
        <v>2120</v>
      </c>
      <c r="H492" s="381" t="s">
        <v>2121</v>
      </c>
      <c r="I492" s="381" t="s">
        <v>2110</v>
      </c>
      <c r="J492" s="381">
        <v>4</v>
      </c>
      <c r="K492" s="382">
        <v>255</v>
      </c>
      <c r="L492" s="382" t="e">
        <f>[6]!Tabla1[[#This Row],[Cantidad de Insumos]]*[6]!Tabla1[[#This Row],[Precio Unitario]]</f>
        <v>#REF!</v>
      </c>
      <c r="M492" s="383">
        <v>239301</v>
      </c>
      <c r="N492" s="384" t="s">
        <v>33</v>
      </c>
    </row>
    <row r="493" spans="2:14" ht="15.75">
      <c r="B493" s="392" t="e">
        <f>IF(Tabla1[[#This Row],[Código_Actividad]]="","",CONCATENATE(Tabla1[[#This Row],[POA]],".",Tabla1[[#This Row],[SRS]],".",Tabla1[[#This Row],[AREA]],".",Tabla1[[#This Row],[TIPO]]))</f>
        <v>#REF!</v>
      </c>
      <c r="C493" s="392" t="e">
        <f>IF(Tabla1[[#This Row],[Código_Actividad]]="","",'[5]Formulario PPGR1'!#REF!)</f>
        <v>#REF!</v>
      </c>
      <c r="D493" s="392" t="e">
        <f>IF(Tabla1[[#This Row],[Código_Actividad]]="","",'[5]Formulario PPGR1'!#REF!)</f>
        <v>#REF!</v>
      </c>
      <c r="E493" s="392" t="e">
        <f>IF(Tabla1[[#This Row],[Código_Actividad]]="","",'[5]Formulario PPGR1'!#REF!)</f>
        <v>#REF!</v>
      </c>
      <c r="F493" s="392" t="e">
        <f>IF(Tabla1[[#This Row],[Código_Actividad]]="","",'[5]Formulario PPGR1'!#REF!)</f>
        <v>#REF!</v>
      </c>
      <c r="G493" s="381" t="s">
        <v>2122</v>
      </c>
      <c r="H493" s="381" t="s">
        <v>2123</v>
      </c>
      <c r="I493" s="381" t="s">
        <v>324</v>
      </c>
      <c r="J493" s="381">
        <v>72</v>
      </c>
      <c r="K493" s="382">
        <v>14687</v>
      </c>
      <c r="L493" s="382" t="e">
        <f>[6]!Tabla1[[#This Row],[Cantidad de Insumos]]*[6]!Tabla1[[#This Row],[Precio Unitario]]</f>
        <v>#REF!</v>
      </c>
      <c r="M493" s="383">
        <v>239301</v>
      </c>
      <c r="N493" s="384" t="s">
        <v>33</v>
      </c>
    </row>
    <row r="494" spans="2:14" ht="15.75">
      <c r="B494" s="392" t="e">
        <f>IF(Tabla1[[#This Row],[Código_Actividad]]="","",CONCATENATE(Tabla1[[#This Row],[POA]],".",Tabla1[[#This Row],[SRS]],".",Tabla1[[#This Row],[AREA]],".",Tabla1[[#This Row],[TIPO]]))</f>
        <v>#REF!</v>
      </c>
      <c r="C494" s="392" t="e">
        <f>IF(Tabla1[[#This Row],[Código_Actividad]]="","",'[5]Formulario PPGR1'!#REF!)</f>
        <v>#REF!</v>
      </c>
      <c r="D494" s="392" t="e">
        <f>IF(Tabla1[[#This Row],[Código_Actividad]]="","",'[5]Formulario PPGR1'!#REF!)</f>
        <v>#REF!</v>
      </c>
      <c r="E494" s="392" t="e">
        <f>IF(Tabla1[[#This Row],[Código_Actividad]]="","",'[5]Formulario PPGR1'!#REF!)</f>
        <v>#REF!</v>
      </c>
      <c r="F494" s="392" t="e">
        <f>IF(Tabla1[[#This Row],[Código_Actividad]]="","",'[5]Formulario PPGR1'!#REF!)</f>
        <v>#REF!</v>
      </c>
      <c r="G494" s="381" t="s">
        <v>2124</v>
      </c>
      <c r="H494" s="381" t="s">
        <v>2125</v>
      </c>
      <c r="I494" s="381" t="s">
        <v>324</v>
      </c>
      <c r="J494" s="381">
        <v>1600</v>
      </c>
      <c r="K494" s="382">
        <v>145</v>
      </c>
      <c r="L494" s="382" t="e">
        <f>[6]!Tabla1[[#This Row],[Cantidad de Insumos]]*[6]!Tabla1[[#This Row],[Precio Unitario]]</f>
        <v>#REF!</v>
      </c>
      <c r="M494" s="383">
        <v>239301</v>
      </c>
      <c r="N494" s="384" t="s">
        <v>33</v>
      </c>
    </row>
    <row r="495" spans="2:14" ht="15.75">
      <c r="B495" s="392" t="e">
        <f>IF(Tabla1[[#This Row],[Código_Actividad]]="","",CONCATENATE(Tabla1[[#This Row],[POA]],".",Tabla1[[#This Row],[SRS]],".",Tabla1[[#This Row],[AREA]],".",Tabla1[[#This Row],[TIPO]]))</f>
        <v>#REF!</v>
      </c>
      <c r="C495" s="392" t="e">
        <f>IF(Tabla1[[#This Row],[Código_Actividad]]="","",'[5]Formulario PPGR1'!#REF!)</f>
        <v>#REF!</v>
      </c>
      <c r="D495" s="392" t="e">
        <f>IF(Tabla1[[#This Row],[Código_Actividad]]="","",'[5]Formulario PPGR1'!#REF!)</f>
        <v>#REF!</v>
      </c>
      <c r="E495" s="392" t="e">
        <f>IF(Tabla1[[#This Row],[Código_Actividad]]="","",'[5]Formulario PPGR1'!#REF!)</f>
        <v>#REF!</v>
      </c>
      <c r="F495" s="392" t="e">
        <f>IF(Tabla1[[#This Row],[Código_Actividad]]="","",'[5]Formulario PPGR1'!#REF!)</f>
        <v>#REF!</v>
      </c>
      <c r="G495" s="381" t="s">
        <v>2126</v>
      </c>
      <c r="H495" s="381" t="s">
        <v>2127</v>
      </c>
      <c r="I495" s="381" t="s">
        <v>1769</v>
      </c>
      <c r="J495" s="381">
        <v>12</v>
      </c>
      <c r="K495" s="382">
        <v>1632</v>
      </c>
      <c r="L495" s="382" t="e">
        <f>[6]!Tabla1[[#This Row],[Cantidad de Insumos]]*[6]!Tabla1[[#This Row],[Precio Unitario]]</f>
        <v>#REF!</v>
      </c>
      <c r="M495" s="383">
        <v>239301</v>
      </c>
      <c r="N495" s="384" t="s">
        <v>33</v>
      </c>
    </row>
    <row r="496" spans="2:14" ht="15.75">
      <c r="B496" s="392" t="e">
        <f>IF(Tabla1[[#This Row],[Código_Actividad]]="","",CONCATENATE(Tabla1[[#This Row],[POA]],".",Tabla1[[#This Row],[SRS]],".",Tabla1[[#This Row],[AREA]],".",Tabla1[[#This Row],[TIPO]]))</f>
        <v>#REF!</v>
      </c>
      <c r="C496" s="392" t="e">
        <f>IF(Tabla1[[#This Row],[Código_Actividad]]="","",'[5]Formulario PPGR1'!#REF!)</f>
        <v>#REF!</v>
      </c>
      <c r="D496" s="392" t="e">
        <f>IF(Tabla1[[#This Row],[Código_Actividad]]="","",'[5]Formulario PPGR1'!#REF!)</f>
        <v>#REF!</v>
      </c>
      <c r="E496" s="392" t="e">
        <f>IF(Tabla1[[#This Row],[Código_Actividad]]="","",'[5]Formulario PPGR1'!#REF!)</f>
        <v>#REF!</v>
      </c>
      <c r="F496" s="392" t="e">
        <f>IF(Tabla1[[#This Row],[Código_Actividad]]="","",'[5]Formulario PPGR1'!#REF!)</f>
        <v>#REF!</v>
      </c>
      <c r="G496" s="381" t="s">
        <v>2128</v>
      </c>
      <c r="H496" s="381" t="s">
        <v>2129</v>
      </c>
      <c r="I496" s="381" t="s">
        <v>2115</v>
      </c>
      <c r="J496" s="381">
        <v>48</v>
      </c>
      <c r="K496" s="382">
        <v>4285.2</v>
      </c>
      <c r="L496" s="382" t="e">
        <f>[6]!Tabla1[[#This Row],[Cantidad de Insumos]]*[6]!Tabla1[[#This Row],[Precio Unitario]]</f>
        <v>#REF!</v>
      </c>
      <c r="M496" s="383">
        <v>239301</v>
      </c>
      <c r="N496" s="384" t="s">
        <v>33</v>
      </c>
    </row>
    <row r="497" spans="2:14" ht="15.75">
      <c r="B497" s="392" t="e">
        <f>IF(Tabla1[[#This Row],[Código_Actividad]]="","",CONCATENATE(Tabla1[[#This Row],[POA]],".",Tabla1[[#This Row],[SRS]],".",Tabla1[[#This Row],[AREA]],".",Tabla1[[#This Row],[TIPO]]))</f>
        <v>#REF!</v>
      </c>
      <c r="C497" s="392" t="e">
        <f>IF(Tabla1[[#This Row],[Código_Actividad]]="","",'[5]Formulario PPGR1'!#REF!)</f>
        <v>#REF!</v>
      </c>
      <c r="D497" s="392" t="e">
        <f>IF(Tabla1[[#This Row],[Código_Actividad]]="","",'[5]Formulario PPGR1'!#REF!)</f>
        <v>#REF!</v>
      </c>
      <c r="E497" s="392" t="e">
        <f>IF(Tabla1[[#This Row],[Código_Actividad]]="","",'[5]Formulario PPGR1'!#REF!)</f>
        <v>#REF!</v>
      </c>
      <c r="F497" s="392" t="e">
        <f>IF(Tabla1[[#This Row],[Código_Actividad]]="","",'[5]Formulario PPGR1'!#REF!)</f>
        <v>#REF!</v>
      </c>
      <c r="G497" s="381" t="s">
        <v>2130</v>
      </c>
      <c r="H497" s="381" t="s">
        <v>2131</v>
      </c>
      <c r="I497" s="381" t="s">
        <v>1764</v>
      </c>
      <c r="J497" s="381">
        <v>60</v>
      </c>
      <c r="K497" s="382">
        <v>300</v>
      </c>
      <c r="L497" s="382" t="e">
        <f>[6]!Tabla1[[#This Row],[Cantidad de Insumos]]*[6]!Tabla1[[#This Row],[Precio Unitario]]</f>
        <v>#REF!</v>
      </c>
      <c r="M497" s="383">
        <v>234101</v>
      </c>
      <c r="N497" s="384" t="s">
        <v>33</v>
      </c>
    </row>
    <row r="498" spans="2:14" ht="15.75">
      <c r="B498" s="392" t="e">
        <f>IF(Tabla1[[#This Row],[Código_Actividad]]="","",CONCATENATE(Tabla1[[#This Row],[POA]],".",Tabla1[[#This Row],[SRS]],".",Tabla1[[#This Row],[AREA]],".",Tabla1[[#This Row],[TIPO]]))</f>
        <v>#REF!</v>
      </c>
      <c r="C498" s="392" t="e">
        <f>IF(Tabla1[[#This Row],[Código_Actividad]]="","",'[5]Formulario PPGR1'!#REF!)</f>
        <v>#REF!</v>
      </c>
      <c r="D498" s="392" t="e">
        <f>IF(Tabla1[[#This Row],[Código_Actividad]]="","",'[5]Formulario PPGR1'!#REF!)</f>
        <v>#REF!</v>
      </c>
      <c r="E498" s="392" t="e">
        <f>IF(Tabla1[[#This Row],[Código_Actividad]]="","",'[5]Formulario PPGR1'!#REF!)</f>
        <v>#REF!</v>
      </c>
      <c r="F498" s="392" t="e">
        <f>IF(Tabla1[[#This Row],[Código_Actividad]]="","",'[5]Formulario PPGR1'!#REF!)</f>
        <v>#REF!</v>
      </c>
      <c r="G498" s="381" t="s">
        <v>2132</v>
      </c>
      <c r="H498" s="381" t="s">
        <v>2133</v>
      </c>
      <c r="I498" s="381" t="s">
        <v>1764</v>
      </c>
      <c r="J498" s="381">
        <v>12</v>
      </c>
      <c r="K498" s="382">
        <v>300</v>
      </c>
      <c r="L498" s="382" t="e">
        <f>[6]!Tabla1[[#This Row],[Cantidad de Insumos]]*[6]!Tabla1[[#This Row],[Precio Unitario]]</f>
        <v>#REF!</v>
      </c>
      <c r="M498" s="383">
        <v>234101</v>
      </c>
      <c r="N498" s="384" t="s">
        <v>33</v>
      </c>
    </row>
    <row r="499" spans="2:14" ht="15.75">
      <c r="B499" s="392" t="e">
        <f>IF(Tabla1[[#This Row],[Código_Actividad]]="","",CONCATENATE(Tabla1[[#This Row],[POA]],".",Tabla1[[#This Row],[SRS]],".",Tabla1[[#This Row],[AREA]],".",Tabla1[[#This Row],[TIPO]]))</f>
        <v>#REF!</v>
      </c>
      <c r="C499" s="392" t="e">
        <f>IF(Tabla1[[#This Row],[Código_Actividad]]="","",'[5]Formulario PPGR1'!#REF!)</f>
        <v>#REF!</v>
      </c>
      <c r="D499" s="392" t="e">
        <f>IF(Tabla1[[#This Row],[Código_Actividad]]="","",'[5]Formulario PPGR1'!#REF!)</f>
        <v>#REF!</v>
      </c>
      <c r="E499" s="392" t="e">
        <f>IF(Tabla1[[#This Row],[Código_Actividad]]="","",'[5]Formulario PPGR1'!#REF!)</f>
        <v>#REF!</v>
      </c>
      <c r="F499" s="392" t="e">
        <f>IF(Tabla1[[#This Row],[Código_Actividad]]="","",'[5]Formulario PPGR1'!#REF!)</f>
        <v>#REF!</v>
      </c>
      <c r="G499" s="381" t="s">
        <v>2134</v>
      </c>
      <c r="H499" s="381" t="s">
        <v>2135</v>
      </c>
      <c r="I499" s="381" t="s">
        <v>1769</v>
      </c>
      <c r="J499" s="381">
        <v>36</v>
      </c>
      <c r="K499" s="382">
        <v>250</v>
      </c>
      <c r="L499" s="382" t="e">
        <f>[6]!Tabla1[[#This Row],[Cantidad de Insumos]]*[6]!Tabla1[[#This Row],[Precio Unitario]]</f>
        <v>#REF!</v>
      </c>
      <c r="M499" s="383">
        <v>234101</v>
      </c>
      <c r="N499" s="384" t="s">
        <v>33</v>
      </c>
    </row>
    <row r="500" spans="2:14" ht="15.75">
      <c r="B500" s="392" t="e">
        <f>IF(Tabla1[[#This Row],[Código_Actividad]]="","",CONCATENATE(Tabla1[[#This Row],[POA]],".",Tabla1[[#This Row],[SRS]],".",Tabla1[[#This Row],[AREA]],".",Tabla1[[#This Row],[TIPO]]))</f>
        <v>#REF!</v>
      </c>
      <c r="C500" s="392" t="e">
        <f>IF(Tabla1[[#This Row],[Código_Actividad]]="","",'[5]Formulario PPGR1'!#REF!)</f>
        <v>#REF!</v>
      </c>
      <c r="D500" s="392" t="e">
        <f>IF(Tabla1[[#This Row],[Código_Actividad]]="","",'[5]Formulario PPGR1'!#REF!)</f>
        <v>#REF!</v>
      </c>
      <c r="E500" s="392" t="e">
        <f>IF(Tabla1[[#This Row],[Código_Actividad]]="","",'[5]Formulario PPGR1'!#REF!)</f>
        <v>#REF!</v>
      </c>
      <c r="F500" s="392" t="e">
        <f>IF(Tabla1[[#This Row],[Código_Actividad]]="","",'[5]Formulario PPGR1'!#REF!)</f>
        <v>#REF!</v>
      </c>
      <c r="G500" s="381" t="s">
        <v>2136</v>
      </c>
      <c r="H500" s="381" t="s">
        <v>2137</v>
      </c>
      <c r="I500" s="381" t="s">
        <v>1764</v>
      </c>
      <c r="J500" s="381">
        <v>60</v>
      </c>
      <c r="K500" s="382">
        <v>300</v>
      </c>
      <c r="L500" s="382" t="e">
        <f>[6]!Tabla1[[#This Row],[Cantidad de Insumos]]*[6]!Tabla1[[#This Row],[Precio Unitario]]</f>
        <v>#REF!</v>
      </c>
      <c r="M500" s="383">
        <v>234101</v>
      </c>
      <c r="N500" s="384" t="s">
        <v>33</v>
      </c>
    </row>
    <row r="501" spans="2:14" ht="15.75">
      <c r="B501" s="392" t="e">
        <f>IF(Tabla1[[#This Row],[Código_Actividad]]="","",CONCATENATE(Tabla1[[#This Row],[POA]],".",Tabla1[[#This Row],[SRS]],".",Tabla1[[#This Row],[AREA]],".",Tabla1[[#This Row],[TIPO]]))</f>
        <v>#REF!</v>
      </c>
      <c r="C501" s="392" t="e">
        <f>IF(Tabla1[[#This Row],[Código_Actividad]]="","",'[5]Formulario PPGR1'!#REF!)</f>
        <v>#REF!</v>
      </c>
      <c r="D501" s="392" t="e">
        <f>IF(Tabla1[[#This Row],[Código_Actividad]]="","",'[5]Formulario PPGR1'!#REF!)</f>
        <v>#REF!</v>
      </c>
      <c r="E501" s="392" t="e">
        <f>IF(Tabla1[[#This Row],[Código_Actividad]]="","",'[5]Formulario PPGR1'!#REF!)</f>
        <v>#REF!</v>
      </c>
      <c r="F501" s="392" t="e">
        <f>IF(Tabla1[[#This Row],[Código_Actividad]]="","",'[5]Formulario PPGR1'!#REF!)</f>
        <v>#REF!</v>
      </c>
      <c r="G501" s="381" t="s">
        <v>2138</v>
      </c>
      <c r="H501" s="381" t="s">
        <v>2139</v>
      </c>
      <c r="I501" s="381" t="s">
        <v>1764</v>
      </c>
      <c r="J501" s="381">
        <v>60</v>
      </c>
      <c r="K501" s="382">
        <v>300</v>
      </c>
      <c r="L501" s="382" t="e">
        <f>[6]!Tabla1[[#This Row],[Cantidad de Insumos]]*[6]!Tabla1[[#This Row],[Precio Unitario]]</f>
        <v>#REF!</v>
      </c>
      <c r="M501" s="383">
        <v>234101</v>
      </c>
      <c r="N501" s="384" t="s">
        <v>33</v>
      </c>
    </row>
    <row r="502" spans="2:14" ht="15.75">
      <c r="B502" s="392" t="e">
        <f>IF(Tabla1[[#This Row],[Código_Actividad]]="","",CONCATENATE(Tabla1[[#This Row],[POA]],".",Tabla1[[#This Row],[SRS]],".",Tabla1[[#This Row],[AREA]],".",Tabla1[[#This Row],[TIPO]]))</f>
        <v>#REF!</v>
      </c>
      <c r="C502" s="392" t="e">
        <f>IF(Tabla1[[#This Row],[Código_Actividad]]="","",'[5]Formulario PPGR1'!#REF!)</f>
        <v>#REF!</v>
      </c>
      <c r="D502" s="392" t="e">
        <f>IF(Tabla1[[#This Row],[Código_Actividad]]="","",'[5]Formulario PPGR1'!#REF!)</f>
        <v>#REF!</v>
      </c>
      <c r="E502" s="392" t="e">
        <f>IF(Tabla1[[#This Row],[Código_Actividad]]="","",'[5]Formulario PPGR1'!#REF!)</f>
        <v>#REF!</v>
      </c>
      <c r="F502" s="392" t="e">
        <f>IF(Tabla1[[#This Row],[Código_Actividad]]="","",'[5]Formulario PPGR1'!#REF!)</f>
        <v>#REF!</v>
      </c>
      <c r="G502" s="381" t="s">
        <v>2140</v>
      </c>
      <c r="H502" s="381" t="s">
        <v>2141</v>
      </c>
      <c r="I502" s="381" t="s">
        <v>1769</v>
      </c>
      <c r="J502" s="381">
        <v>36</v>
      </c>
      <c r="K502" s="382">
        <v>256</v>
      </c>
      <c r="L502" s="382" t="e">
        <f>[6]!Tabla1[[#This Row],[Cantidad de Insumos]]*[6]!Tabla1[[#This Row],[Precio Unitario]]</f>
        <v>#REF!</v>
      </c>
      <c r="M502" s="383">
        <v>234101</v>
      </c>
      <c r="N502" s="384" t="s">
        <v>33</v>
      </c>
    </row>
    <row r="503" spans="2:14" ht="15.75">
      <c r="B503" s="392" t="e">
        <f>IF(Tabla1[[#This Row],[Código_Actividad]]="","",CONCATENATE(Tabla1[[#This Row],[POA]],".",Tabla1[[#This Row],[SRS]],".",Tabla1[[#This Row],[AREA]],".",Tabla1[[#This Row],[TIPO]]))</f>
        <v>#REF!</v>
      </c>
      <c r="C503" s="392" t="e">
        <f>IF(Tabla1[[#This Row],[Código_Actividad]]="","",'[5]Formulario PPGR1'!#REF!)</f>
        <v>#REF!</v>
      </c>
      <c r="D503" s="392" t="e">
        <f>IF(Tabla1[[#This Row],[Código_Actividad]]="","",'[5]Formulario PPGR1'!#REF!)</f>
        <v>#REF!</v>
      </c>
      <c r="E503" s="392" t="e">
        <f>IF(Tabla1[[#This Row],[Código_Actividad]]="","",'[5]Formulario PPGR1'!#REF!)</f>
        <v>#REF!</v>
      </c>
      <c r="F503" s="392" t="e">
        <f>IF(Tabla1[[#This Row],[Código_Actividad]]="","",'[5]Formulario PPGR1'!#REF!)</f>
        <v>#REF!</v>
      </c>
      <c r="G503" s="381" t="s">
        <v>2142</v>
      </c>
      <c r="H503" s="381" t="s">
        <v>2143</v>
      </c>
      <c r="I503" s="381" t="s">
        <v>1764</v>
      </c>
      <c r="J503" s="381">
        <v>60</v>
      </c>
      <c r="K503" s="382">
        <v>300</v>
      </c>
      <c r="L503" s="382" t="e">
        <f>[6]!Tabla1[[#This Row],[Cantidad de Insumos]]*[6]!Tabla1[[#This Row],[Precio Unitario]]</f>
        <v>#REF!</v>
      </c>
      <c r="M503" s="383">
        <v>234101</v>
      </c>
      <c r="N503" s="384" t="s">
        <v>33</v>
      </c>
    </row>
    <row r="504" spans="2:14" ht="15.75">
      <c r="B504" s="392" t="e">
        <f>IF(Tabla1[[#This Row],[Código_Actividad]]="","",CONCATENATE(Tabla1[[#This Row],[POA]],".",Tabla1[[#This Row],[SRS]],".",Tabla1[[#This Row],[AREA]],".",Tabla1[[#This Row],[TIPO]]))</f>
        <v>#REF!</v>
      </c>
      <c r="C504" s="392" t="e">
        <f>IF(Tabla1[[#This Row],[Código_Actividad]]="","",'[5]Formulario PPGR1'!#REF!)</f>
        <v>#REF!</v>
      </c>
      <c r="D504" s="392" t="e">
        <f>IF(Tabla1[[#This Row],[Código_Actividad]]="","",'[5]Formulario PPGR1'!#REF!)</f>
        <v>#REF!</v>
      </c>
      <c r="E504" s="392" t="e">
        <f>IF(Tabla1[[#This Row],[Código_Actividad]]="","",'[5]Formulario PPGR1'!#REF!)</f>
        <v>#REF!</v>
      </c>
      <c r="F504" s="392" t="e">
        <f>IF(Tabla1[[#This Row],[Código_Actividad]]="","",'[5]Formulario PPGR1'!#REF!)</f>
        <v>#REF!</v>
      </c>
      <c r="G504" s="381" t="s">
        <v>2144</v>
      </c>
      <c r="H504" s="381" t="s">
        <v>2145</v>
      </c>
      <c r="I504" s="381" t="s">
        <v>1764</v>
      </c>
      <c r="J504" s="381">
        <v>60</v>
      </c>
      <c r="K504" s="382">
        <v>300</v>
      </c>
      <c r="L504" s="382" t="e">
        <f>[6]!Tabla1[[#This Row],[Cantidad de Insumos]]*[6]!Tabla1[[#This Row],[Precio Unitario]]</f>
        <v>#REF!</v>
      </c>
      <c r="M504" s="383">
        <v>234101</v>
      </c>
      <c r="N504" s="384" t="s">
        <v>33</v>
      </c>
    </row>
    <row r="505" spans="2:14" ht="15.75">
      <c r="B505" s="392" t="e">
        <f>IF(Tabla1[[#This Row],[Código_Actividad]]="","",CONCATENATE(Tabla1[[#This Row],[POA]],".",Tabla1[[#This Row],[SRS]],".",Tabla1[[#This Row],[AREA]],".",Tabla1[[#This Row],[TIPO]]))</f>
        <v>#REF!</v>
      </c>
      <c r="C505" s="392" t="e">
        <f>IF(Tabla1[[#This Row],[Código_Actividad]]="","",'[5]Formulario PPGR1'!#REF!)</f>
        <v>#REF!</v>
      </c>
      <c r="D505" s="392" t="e">
        <f>IF(Tabla1[[#This Row],[Código_Actividad]]="","",'[5]Formulario PPGR1'!#REF!)</f>
        <v>#REF!</v>
      </c>
      <c r="E505" s="392" t="e">
        <f>IF(Tabla1[[#This Row],[Código_Actividad]]="","",'[5]Formulario PPGR1'!#REF!)</f>
        <v>#REF!</v>
      </c>
      <c r="F505" s="392" t="e">
        <f>IF(Tabla1[[#This Row],[Código_Actividad]]="","",'[5]Formulario PPGR1'!#REF!)</f>
        <v>#REF!</v>
      </c>
      <c r="G505" s="381" t="s">
        <v>2146</v>
      </c>
      <c r="H505" s="381" t="s">
        <v>2147</v>
      </c>
      <c r="I505" s="381" t="s">
        <v>1764</v>
      </c>
      <c r="J505" s="381">
        <v>60</v>
      </c>
      <c r="K505" s="382">
        <v>300</v>
      </c>
      <c r="L505" s="382" t="e">
        <f>[6]!Tabla1[[#This Row],[Cantidad de Insumos]]*[6]!Tabla1[[#This Row],[Precio Unitario]]</f>
        <v>#REF!</v>
      </c>
      <c r="M505" s="383">
        <v>234101</v>
      </c>
      <c r="N505" s="384" t="s">
        <v>33</v>
      </c>
    </row>
    <row r="506" spans="2:14" ht="15.75">
      <c r="B506" s="392" t="e">
        <f>IF(Tabla1[[#This Row],[Código_Actividad]]="","",CONCATENATE(Tabla1[[#This Row],[POA]],".",Tabla1[[#This Row],[SRS]],".",Tabla1[[#This Row],[AREA]],".",Tabla1[[#This Row],[TIPO]]))</f>
        <v>#REF!</v>
      </c>
      <c r="C506" s="392" t="e">
        <f>IF(Tabla1[[#This Row],[Código_Actividad]]="","",'[5]Formulario PPGR1'!#REF!)</f>
        <v>#REF!</v>
      </c>
      <c r="D506" s="392" t="e">
        <f>IF(Tabla1[[#This Row],[Código_Actividad]]="","",'[5]Formulario PPGR1'!#REF!)</f>
        <v>#REF!</v>
      </c>
      <c r="E506" s="392" t="e">
        <f>IF(Tabla1[[#This Row],[Código_Actividad]]="","",'[5]Formulario PPGR1'!#REF!)</f>
        <v>#REF!</v>
      </c>
      <c r="F506" s="392" t="e">
        <f>IF(Tabla1[[#This Row],[Código_Actividad]]="","",'[5]Formulario PPGR1'!#REF!)</f>
        <v>#REF!</v>
      </c>
      <c r="G506" s="381" t="s">
        <v>2148</v>
      </c>
      <c r="H506" s="381" t="s">
        <v>2149</v>
      </c>
      <c r="I506" s="381" t="s">
        <v>1764</v>
      </c>
      <c r="J506" s="381">
        <v>60</v>
      </c>
      <c r="K506" s="382">
        <v>256</v>
      </c>
      <c r="L506" s="382" t="e">
        <f>[6]!Tabla1[[#This Row],[Cantidad de Insumos]]*[6]!Tabla1[[#This Row],[Precio Unitario]]</f>
        <v>#REF!</v>
      </c>
      <c r="M506" s="383">
        <v>234101</v>
      </c>
      <c r="N506" s="384" t="s">
        <v>33</v>
      </c>
    </row>
    <row r="507" spans="2:14" ht="15.75">
      <c r="B507" s="392" t="e">
        <f>IF(Tabla1[[#This Row],[Código_Actividad]]="","",CONCATENATE(Tabla1[[#This Row],[POA]],".",Tabla1[[#This Row],[SRS]],".",Tabla1[[#This Row],[AREA]],".",Tabla1[[#This Row],[TIPO]]))</f>
        <v>#REF!</v>
      </c>
      <c r="C507" s="392" t="e">
        <f>IF(Tabla1[[#This Row],[Código_Actividad]]="","",'[5]Formulario PPGR1'!#REF!)</f>
        <v>#REF!</v>
      </c>
      <c r="D507" s="392" t="e">
        <f>IF(Tabla1[[#This Row],[Código_Actividad]]="","",'[5]Formulario PPGR1'!#REF!)</f>
        <v>#REF!</v>
      </c>
      <c r="E507" s="392" t="e">
        <f>IF(Tabla1[[#This Row],[Código_Actividad]]="","",'[5]Formulario PPGR1'!#REF!)</f>
        <v>#REF!</v>
      </c>
      <c r="F507" s="392" t="e">
        <f>IF(Tabla1[[#This Row],[Código_Actividad]]="","",'[5]Formulario PPGR1'!#REF!)</f>
        <v>#REF!</v>
      </c>
      <c r="G507" s="381" t="s">
        <v>2150</v>
      </c>
      <c r="H507" s="381" t="s">
        <v>2151</v>
      </c>
      <c r="I507" s="381" t="s">
        <v>1764</v>
      </c>
      <c r="J507" s="381">
        <v>36</v>
      </c>
      <c r="K507" s="382">
        <v>256</v>
      </c>
      <c r="L507" s="382" t="e">
        <f>[6]!Tabla1[[#This Row],[Cantidad de Insumos]]*[6]!Tabla1[[#This Row],[Precio Unitario]]</f>
        <v>#REF!</v>
      </c>
      <c r="M507" s="383">
        <v>234101</v>
      </c>
      <c r="N507" s="384" t="s">
        <v>33</v>
      </c>
    </row>
    <row r="508" spans="2:14" ht="15.75">
      <c r="B508" s="392" t="e">
        <f>IF(Tabla1[[#This Row],[Código_Actividad]]="","",CONCATENATE(Tabla1[[#This Row],[POA]],".",Tabla1[[#This Row],[SRS]],".",Tabla1[[#This Row],[AREA]],".",Tabla1[[#This Row],[TIPO]]))</f>
        <v>#REF!</v>
      </c>
      <c r="C508" s="392" t="e">
        <f>IF(Tabla1[[#This Row],[Código_Actividad]]="","",'[5]Formulario PPGR1'!#REF!)</f>
        <v>#REF!</v>
      </c>
      <c r="D508" s="392" t="e">
        <f>IF(Tabla1[[#This Row],[Código_Actividad]]="","",'[5]Formulario PPGR1'!#REF!)</f>
        <v>#REF!</v>
      </c>
      <c r="E508" s="392" t="e">
        <f>IF(Tabla1[[#This Row],[Código_Actividad]]="","",'[5]Formulario PPGR1'!#REF!)</f>
        <v>#REF!</v>
      </c>
      <c r="F508" s="392" t="e">
        <f>IF(Tabla1[[#This Row],[Código_Actividad]]="","",'[5]Formulario PPGR1'!#REF!)</f>
        <v>#REF!</v>
      </c>
      <c r="G508" s="381" t="s">
        <v>2152</v>
      </c>
      <c r="H508" s="381" t="s">
        <v>2153</v>
      </c>
      <c r="I508" s="381" t="s">
        <v>1764</v>
      </c>
      <c r="J508" s="381">
        <v>8</v>
      </c>
      <c r="K508" s="382">
        <v>300</v>
      </c>
      <c r="L508" s="382" t="e">
        <f>[6]!Tabla1[[#This Row],[Cantidad de Insumos]]*[6]!Tabla1[[#This Row],[Precio Unitario]]</f>
        <v>#REF!</v>
      </c>
      <c r="M508" s="383">
        <v>234101</v>
      </c>
      <c r="N508" s="384" t="s">
        <v>33</v>
      </c>
    </row>
    <row r="509" spans="2:14" ht="15.75">
      <c r="B509" s="392" t="e">
        <f>IF(Tabla1[[#This Row],[Código_Actividad]]="","",CONCATENATE(Tabla1[[#This Row],[POA]],".",Tabla1[[#This Row],[SRS]],".",Tabla1[[#This Row],[AREA]],".",Tabla1[[#This Row],[TIPO]]))</f>
        <v>#REF!</v>
      </c>
      <c r="C509" s="392" t="e">
        <f>IF(Tabla1[[#This Row],[Código_Actividad]]="","",'[5]Formulario PPGR1'!#REF!)</f>
        <v>#REF!</v>
      </c>
      <c r="D509" s="392" t="e">
        <f>IF(Tabla1[[#This Row],[Código_Actividad]]="","",'[5]Formulario PPGR1'!#REF!)</f>
        <v>#REF!</v>
      </c>
      <c r="E509" s="392" t="e">
        <f>IF(Tabla1[[#This Row],[Código_Actividad]]="","",'[5]Formulario PPGR1'!#REF!)</f>
        <v>#REF!</v>
      </c>
      <c r="F509" s="392" t="e">
        <f>IF(Tabla1[[#This Row],[Código_Actividad]]="","",'[5]Formulario PPGR1'!#REF!)</f>
        <v>#REF!</v>
      </c>
      <c r="G509" s="381" t="s">
        <v>2154</v>
      </c>
      <c r="H509" s="381" t="s">
        <v>2155</v>
      </c>
      <c r="I509" s="381" t="s">
        <v>1764</v>
      </c>
      <c r="J509" s="381">
        <v>36</v>
      </c>
      <c r="K509" s="382">
        <v>300</v>
      </c>
      <c r="L509" s="382" t="e">
        <f>[6]!Tabla1[[#This Row],[Cantidad de Insumos]]*[6]!Tabla1[[#This Row],[Precio Unitario]]</f>
        <v>#REF!</v>
      </c>
      <c r="M509" s="383">
        <v>234101</v>
      </c>
      <c r="N509" s="384" t="s">
        <v>33</v>
      </c>
    </row>
    <row r="510" spans="2:14" ht="15.75">
      <c r="B510" s="392" t="e">
        <f>IF(Tabla1[[#This Row],[Código_Actividad]]="","",CONCATENATE(Tabla1[[#This Row],[POA]],".",Tabla1[[#This Row],[SRS]],".",Tabla1[[#This Row],[AREA]],".",Tabla1[[#This Row],[TIPO]]))</f>
        <v>#REF!</v>
      </c>
      <c r="C510" s="392" t="e">
        <f>IF(Tabla1[[#This Row],[Código_Actividad]]="","",'[5]Formulario PPGR1'!#REF!)</f>
        <v>#REF!</v>
      </c>
      <c r="D510" s="392" t="e">
        <f>IF(Tabla1[[#This Row],[Código_Actividad]]="","",'[5]Formulario PPGR1'!#REF!)</f>
        <v>#REF!</v>
      </c>
      <c r="E510" s="392" t="e">
        <f>IF(Tabla1[[#This Row],[Código_Actividad]]="","",'[5]Formulario PPGR1'!#REF!)</f>
        <v>#REF!</v>
      </c>
      <c r="F510" s="392" t="e">
        <f>IF(Tabla1[[#This Row],[Código_Actividad]]="","",'[5]Formulario PPGR1'!#REF!)</f>
        <v>#REF!</v>
      </c>
      <c r="G510" s="381" t="s">
        <v>2156</v>
      </c>
      <c r="H510" s="381" t="s">
        <v>2157</v>
      </c>
      <c r="I510" s="381" t="s">
        <v>1764</v>
      </c>
      <c r="J510" s="381">
        <v>60</v>
      </c>
      <c r="K510" s="382">
        <v>391</v>
      </c>
      <c r="L510" s="382" t="e">
        <f>[6]!Tabla1[[#This Row],[Cantidad de Insumos]]*[6]!Tabla1[[#This Row],[Precio Unitario]]</f>
        <v>#REF!</v>
      </c>
      <c r="M510" s="383">
        <v>234101</v>
      </c>
      <c r="N510" s="384" t="s">
        <v>33</v>
      </c>
    </row>
    <row r="511" spans="2:14" ht="15.75">
      <c r="B511" s="392" t="e">
        <f>IF(Tabla1[[#This Row],[Código_Actividad]]="","",CONCATENATE(Tabla1[[#This Row],[POA]],".",Tabla1[[#This Row],[SRS]],".",Tabla1[[#This Row],[AREA]],".",Tabla1[[#This Row],[TIPO]]))</f>
        <v>#REF!</v>
      </c>
      <c r="C511" s="392" t="e">
        <f>IF(Tabla1[[#This Row],[Código_Actividad]]="","",'[5]Formulario PPGR1'!#REF!)</f>
        <v>#REF!</v>
      </c>
      <c r="D511" s="392" t="e">
        <f>IF(Tabla1[[#This Row],[Código_Actividad]]="","",'[5]Formulario PPGR1'!#REF!)</f>
        <v>#REF!</v>
      </c>
      <c r="E511" s="392" t="e">
        <f>IF(Tabla1[[#This Row],[Código_Actividad]]="","",'[5]Formulario PPGR1'!#REF!)</f>
        <v>#REF!</v>
      </c>
      <c r="F511" s="392" t="e">
        <f>IF(Tabla1[[#This Row],[Código_Actividad]]="","",'[5]Formulario PPGR1'!#REF!)</f>
        <v>#REF!</v>
      </c>
      <c r="G511" s="381" t="s">
        <v>2158</v>
      </c>
      <c r="H511" s="381" t="s">
        <v>2159</v>
      </c>
      <c r="I511" s="381" t="s">
        <v>1764</v>
      </c>
      <c r="J511" s="381">
        <v>60</v>
      </c>
      <c r="K511" s="382">
        <v>391</v>
      </c>
      <c r="L511" s="382" t="e">
        <f>[6]!Tabla1[[#This Row],[Cantidad de Insumos]]*[6]!Tabla1[[#This Row],[Precio Unitario]]</f>
        <v>#REF!</v>
      </c>
      <c r="M511" s="383">
        <v>234101</v>
      </c>
      <c r="N511" s="384" t="s">
        <v>33</v>
      </c>
    </row>
    <row r="512" spans="2:14" ht="15.75">
      <c r="B512" s="392" t="e">
        <f>IF(Tabla1[[#This Row],[Código_Actividad]]="","",CONCATENATE(Tabla1[[#This Row],[POA]],".",Tabla1[[#This Row],[SRS]],".",Tabla1[[#This Row],[AREA]],".",Tabla1[[#This Row],[TIPO]]))</f>
        <v>#REF!</v>
      </c>
      <c r="C512" s="392" t="e">
        <f>IF(Tabla1[[#This Row],[Código_Actividad]]="","",'[5]Formulario PPGR1'!#REF!)</f>
        <v>#REF!</v>
      </c>
      <c r="D512" s="392" t="e">
        <f>IF(Tabla1[[#This Row],[Código_Actividad]]="","",'[5]Formulario PPGR1'!#REF!)</f>
        <v>#REF!</v>
      </c>
      <c r="E512" s="392" t="e">
        <f>IF(Tabla1[[#This Row],[Código_Actividad]]="","",'[5]Formulario PPGR1'!#REF!)</f>
        <v>#REF!</v>
      </c>
      <c r="F512" s="392" t="e">
        <f>IF(Tabla1[[#This Row],[Código_Actividad]]="","",'[5]Formulario PPGR1'!#REF!)</f>
        <v>#REF!</v>
      </c>
      <c r="G512" s="381" t="s">
        <v>2160</v>
      </c>
      <c r="H512" s="381" t="s">
        <v>2161</v>
      </c>
      <c r="I512" s="381" t="s">
        <v>1764</v>
      </c>
      <c r="J512" s="381">
        <v>36</v>
      </c>
      <c r="K512" s="382">
        <v>300</v>
      </c>
      <c r="L512" s="382" t="e">
        <f>[6]!Tabla1[[#This Row],[Cantidad de Insumos]]*[6]!Tabla1[[#This Row],[Precio Unitario]]</f>
        <v>#REF!</v>
      </c>
      <c r="M512" s="383">
        <v>234101</v>
      </c>
      <c r="N512" s="384" t="s">
        <v>33</v>
      </c>
    </row>
    <row r="513" spans="2:14" ht="15.75">
      <c r="B513" s="392" t="e">
        <f>IF(Tabla1[[#This Row],[Código_Actividad]]="","",CONCATENATE(Tabla1[[#This Row],[POA]],".",Tabla1[[#This Row],[SRS]],".",Tabla1[[#This Row],[AREA]],".",Tabla1[[#This Row],[TIPO]]))</f>
        <v>#REF!</v>
      </c>
      <c r="C513" s="392" t="e">
        <f>IF(Tabla1[[#This Row],[Código_Actividad]]="","",'[5]Formulario PPGR1'!#REF!)</f>
        <v>#REF!</v>
      </c>
      <c r="D513" s="392" t="e">
        <f>IF(Tabla1[[#This Row],[Código_Actividad]]="","",'[5]Formulario PPGR1'!#REF!)</f>
        <v>#REF!</v>
      </c>
      <c r="E513" s="392" t="e">
        <f>IF(Tabla1[[#This Row],[Código_Actividad]]="","",'[5]Formulario PPGR1'!#REF!)</f>
        <v>#REF!</v>
      </c>
      <c r="F513" s="392" t="e">
        <f>IF(Tabla1[[#This Row],[Código_Actividad]]="","",'[5]Formulario PPGR1'!#REF!)</f>
        <v>#REF!</v>
      </c>
      <c r="G513" s="381" t="s">
        <v>2162</v>
      </c>
      <c r="H513" s="381" t="s">
        <v>2163</v>
      </c>
      <c r="I513" s="381" t="s">
        <v>1769</v>
      </c>
      <c r="J513" s="381">
        <v>4</v>
      </c>
      <c r="K513" s="382">
        <v>300</v>
      </c>
      <c r="L513" s="382" t="e">
        <f>[6]!Tabla1[[#This Row],[Cantidad de Insumos]]*[6]!Tabla1[[#This Row],[Precio Unitario]]</f>
        <v>#REF!</v>
      </c>
      <c r="M513" s="383">
        <v>234101</v>
      </c>
      <c r="N513" s="384" t="s">
        <v>33</v>
      </c>
    </row>
    <row r="514" spans="2:14" ht="15.75">
      <c r="B514" s="392" t="e">
        <f>IF(Tabla1[[#This Row],[Código_Actividad]]="","",CONCATENATE(Tabla1[[#This Row],[POA]],".",Tabla1[[#This Row],[SRS]],".",Tabla1[[#This Row],[AREA]],".",Tabla1[[#This Row],[TIPO]]))</f>
        <v>#REF!</v>
      </c>
      <c r="C514" s="392" t="e">
        <f>IF(Tabla1[[#This Row],[Código_Actividad]]="","",'[5]Formulario PPGR1'!#REF!)</f>
        <v>#REF!</v>
      </c>
      <c r="D514" s="392" t="e">
        <f>IF(Tabla1[[#This Row],[Código_Actividad]]="","",'[5]Formulario PPGR1'!#REF!)</f>
        <v>#REF!</v>
      </c>
      <c r="E514" s="392" t="e">
        <f>IF(Tabla1[[#This Row],[Código_Actividad]]="","",'[5]Formulario PPGR1'!#REF!)</f>
        <v>#REF!</v>
      </c>
      <c r="F514" s="392" t="e">
        <f>IF(Tabla1[[#This Row],[Código_Actividad]]="","",'[5]Formulario PPGR1'!#REF!)</f>
        <v>#REF!</v>
      </c>
      <c r="G514" s="381" t="s">
        <v>2164</v>
      </c>
      <c r="H514" s="381" t="s">
        <v>2165</v>
      </c>
      <c r="I514" s="381" t="s">
        <v>1764</v>
      </c>
      <c r="J514" s="381">
        <v>60</v>
      </c>
      <c r="K514" s="382">
        <v>391</v>
      </c>
      <c r="L514" s="382" t="e">
        <f>[6]!Tabla1[[#This Row],[Cantidad de Insumos]]*[6]!Tabla1[[#This Row],[Precio Unitario]]</f>
        <v>#REF!</v>
      </c>
      <c r="M514" s="383">
        <v>234101</v>
      </c>
      <c r="N514" s="384" t="s">
        <v>33</v>
      </c>
    </row>
    <row r="515" spans="2:14" ht="15.75">
      <c r="B515" s="392" t="e">
        <f>IF(Tabla1[[#This Row],[Código_Actividad]]="","",CONCATENATE(Tabla1[[#This Row],[POA]],".",Tabla1[[#This Row],[SRS]],".",Tabla1[[#This Row],[AREA]],".",Tabla1[[#This Row],[TIPO]]))</f>
        <v>#REF!</v>
      </c>
      <c r="C515" s="392" t="e">
        <f>IF(Tabla1[[#This Row],[Código_Actividad]]="","",'[5]Formulario PPGR1'!#REF!)</f>
        <v>#REF!</v>
      </c>
      <c r="D515" s="392" t="e">
        <f>IF(Tabla1[[#This Row],[Código_Actividad]]="","",'[5]Formulario PPGR1'!#REF!)</f>
        <v>#REF!</v>
      </c>
      <c r="E515" s="392" t="e">
        <f>IF(Tabla1[[#This Row],[Código_Actividad]]="","",'[5]Formulario PPGR1'!#REF!)</f>
        <v>#REF!</v>
      </c>
      <c r="F515" s="392" t="e">
        <f>IF(Tabla1[[#This Row],[Código_Actividad]]="","",'[5]Formulario PPGR1'!#REF!)</f>
        <v>#REF!</v>
      </c>
      <c r="G515" s="381" t="s">
        <v>2166</v>
      </c>
      <c r="H515" s="381" t="s">
        <v>2167</v>
      </c>
      <c r="I515" s="381" t="s">
        <v>1769</v>
      </c>
      <c r="J515" s="381">
        <v>60</v>
      </c>
      <c r="K515" s="382">
        <v>282</v>
      </c>
      <c r="L515" s="382" t="e">
        <f>[6]!Tabla1[[#This Row],[Cantidad de Insumos]]*[6]!Tabla1[[#This Row],[Precio Unitario]]</f>
        <v>#REF!</v>
      </c>
      <c r="M515" s="383">
        <v>234101</v>
      </c>
      <c r="N515" s="384" t="s">
        <v>33</v>
      </c>
    </row>
    <row r="516" spans="2:14" ht="15.75">
      <c r="B516" s="392" t="e">
        <f>IF(Tabla1[[#This Row],[Código_Actividad]]="","",CONCATENATE(Tabla1[[#This Row],[POA]],".",Tabla1[[#This Row],[SRS]],".",Tabla1[[#This Row],[AREA]],".",Tabla1[[#This Row],[TIPO]]))</f>
        <v>#REF!</v>
      </c>
      <c r="C516" s="392" t="e">
        <f>IF(Tabla1[[#This Row],[Código_Actividad]]="","",'[5]Formulario PPGR1'!#REF!)</f>
        <v>#REF!</v>
      </c>
      <c r="D516" s="392" t="e">
        <f>IF(Tabla1[[#This Row],[Código_Actividad]]="","",'[5]Formulario PPGR1'!#REF!)</f>
        <v>#REF!</v>
      </c>
      <c r="E516" s="392" t="e">
        <f>IF(Tabla1[[#This Row],[Código_Actividad]]="","",'[5]Formulario PPGR1'!#REF!)</f>
        <v>#REF!</v>
      </c>
      <c r="F516" s="392" t="e">
        <f>IF(Tabla1[[#This Row],[Código_Actividad]]="","",'[5]Formulario PPGR1'!#REF!)</f>
        <v>#REF!</v>
      </c>
      <c r="G516" s="381" t="s">
        <v>2168</v>
      </c>
      <c r="H516" s="381" t="s">
        <v>2169</v>
      </c>
      <c r="I516" s="381"/>
      <c r="J516" s="381">
        <v>4</v>
      </c>
      <c r="K516" s="382">
        <v>282</v>
      </c>
      <c r="L516" s="382" t="e">
        <f>[6]!Tabla1[[#This Row],[Cantidad de Insumos]]*[6]!Tabla1[[#This Row],[Precio Unitario]]</f>
        <v>#REF!</v>
      </c>
      <c r="M516" s="383">
        <v>234101</v>
      </c>
      <c r="N516" s="384" t="s">
        <v>33</v>
      </c>
    </row>
    <row r="517" spans="2:14" ht="15.75">
      <c r="B517" s="392" t="e">
        <f>IF(Tabla1[[#This Row],[Código_Actividad]]="","",CONCATENATE(Tabla1[[#This Row],[POA]],".",Tabla1[[#This Row],[SRS]],".",Tabla1[[#This Row],[AREA]],".",Tabla1[[#This Row],[TIPO]]))</f>
        <v>#REF!</v>
      </c>
      <c r="C517" s="392" t="e">
        <f>IF(Tabla1[[#This Row],[Código_Actividad]]="","",'[5]Formulario PPGR1'!#REF!)</f>
        <v>#REF!</v>
      </c>
      <c r="D517" s="392" t="e">
        <f>IF(Tabla1[[#This Row],[Código_Actividad]]="","",'[5]Formulario PPGR1'!#REF!)</f>
        <v>#REF!</v>
      </c>
      <c r="E517" s="392" t="e">
        <f>IF(Tabla1[[#This Row],[Código_Actividad]]="","",'[5]Formulario PPGR1'!#REF!)</f>
        <v>#REF!</v>
      </c>
      <c r="F517" s="392" t="e">
        <f>IF(Tabla1[[#This Row],[Código_Actividad]]="","",'[5]Formulario PPGR1'!#REF!)</f>
        <v>#REF!</v>
      </c>
      <c r="G517" s="381" t="s">
        <v>2170</v>
      </c>
      <c r="H517" s="381" t="s">
        <v>2171</v>
      </c>
      <c r="I517" s="381" t="s">
        <v>1764</v>
      </c>
      <c r="J517" s="381">
        <v>36</v>
      </c>
      <c r="K517" s="382">
        <v>391</v>
      </c>
      <c r="L517" s="382" t="e">
        <f>[6]!Tabla1[[#This Row],[Cantidad de Insumos]]*[6]!Tabla1[[#This Row],[Precio Unitario]]</f>
        <v>#REF!</v>
      </c>
      <c r="M517" s="383">
        <v>234101</v>
      </c>
      <c r="N517" s="384" t="s">
        <v>33</v>
      </c>
    </row>
    <row r="518" spans="2:14" ht="15.75">
      <c r="B518" s="392" t="e">
        <f>IF(Tabla1[[#This Row],[Código_Actividad]]="","",CONCATENATE(Tabla1[[#This Row],[POA]],".",Tabla1[[#This Row],[SRS]],".",Tabla1[[#This Row],[AREA]],".",Tabla1[[#This Row],[TIPO]]))</f>
        <v>#REF!</v>
      </c>
      <c r="C518" s="392" t="e">
        <f>IF(Tabla1[[#This Row],[Código_Actividad]]="","",'[5]Formulario PPGR1'!#REF!)</f>
        <v>#REF!</v>
      </c>
      <c r="D518" s="392" t="e">
        <f>IF(Tabla1[[#This Row],[Código_Actividad]]="","",'[5]Formulario PPGR1'!#REF!)</f>
        <v>#REF!</v>
      </c>
      <c r="E518" s="392" t="e">
        <f>IF(Tabla1[[#This Row],[Código_Actividad]]="","",'[5]Formulario PPGR1'!#REF!)</f>
        <v>#REF!</v>
      </c>
      <c r="F518" s="392" t="e">
        <f>IF(Tabla1[[#This Row],[Código_Actividad]]="","",'[5]Formulario PPGR1'!#REF!)</f>
        <v>#REF!</v>
      </c>
      <c r="G518" s="381" t="s">
        <v>2172</v>
      </c>
      <c r="H518" s="381" t="s">
        <v>2173</v>
      </c>
      <c r="I518" s="381" t="s">
        <v>1769</v>
      </c>
      <c r="J518" s="381">
        <v>4</v>
      </c>
      <c r="K518" s="382">
        <v>391</v>
      </c>
      <c r="L518" s="382" t="e">
        <f>[6]!Tabla1[[#This Row],[Cantidad de Insumos]]*[6]!Tabla1[[#This Row],[Precio Unitario]]</f>
        <v>#REF!</v>
      </c>
      <c r="M518" s="383">
        <v>234101</v>
      </c>
      <c r="N518" s="384" t="s">
        <v>33</v>
      </c>
    </row>
    <row r="519" spans="2:14" ht="15.75">
      <c r="B519" s="392" t="e">
        <f>IF(Tabla1[[#This Row],[Código_Actividad]]="","",CONCATENATE(Tabla1[[#This Row],[POA]],".",Tabla1[[#This Row],[SRS]],".",Tabla1[[#This Row],[AREA]],".",Tabla1[[#This Row],[TIPO]]))</f>
        <v>#REF!</v>
      </c>
      <c r="C519" s="392" t="e">
        <f>IF(Tabla1[[#This Row],[Código_Actividad]]="","",'[5]Formulario PPGR1'!#REF!)</f>
        <v>#REF!</v>
      </c>
      <c r="D519" s="392" t="e">
        <f>IF(Tabla1[[#This Row],[Código_Actividad]]="","",'[5]Formulario PPGR1'!#REF!)</f>
        <v>#REF!</v>
      </c>
      <c r="E519" s="392" t="e">
        <f>IF(Tabla1[[#This Row],[Código_Actividad]]="","",'[5]Formulario PPGR1'!#REF!)</f>
        <v>#REF!</v>
      </c>
      <c r="F519" s="392" t="e">
        <f>IF(Tabla1[[#This Row],[Código_Actividad]]="","",'[5]Formulario PPGR1'!#REF!)</f>
        <v>#REF!</v>
      </c>
      <c r="G519" s="381" t="s">
        <v>2174</v>
      </c>
      <c r="H519" s="381" t="s">
        <v>2175</v>
      </c>
      <c r="I519" s="381" t="s">
        <v>1764</v>
      </c>
      <c r="J519" s="381">
        <v>36</v>
      </c>
      <c r="K519" s="382">
        <v>256</v>
      </c>
      <c r="L519" s="382" t="e">
        <f>[6]!Tabla1[[#This Row],[Cantidad de Insumos]]*[6]!Tabla1[[#This Row],[Precio Unitario]]</f>
        <v>#REF!</v>
      </c>
      <c r="M519" s="383">
        <v>234101</v>
      </c>
      <c r="N519" s="384" t="s">
        <v>33</v>
      </c>
    </row>
    <row r="520" spans="2:14" ht="15.75">
      <c r="B520" s="392" t="e">
        <f>IF(Tabla1[[#This Row],[Código_Actividad]]="","",CONCATENATE(Tabla1[[#This Row],[POA]],".",Tabla1[[#This Row],[SRS]],".",Tabla1[[#This Row],[AREA]],".",Tabla1[[#This Row],[TIPO]]))</f>
        <v>#REF!</v>
      </c>
      <c r="C520" s="392" t="e">
        <f>IF(Tabla1[[#This Row],[Código_Actividad]]="","",'[5]Formulario PPGR1'!#REF!)</f>
        <v>#REF!</v>
      </c>
      <c r="D520" s="392" t="e">
        <f>IF(Tabla1[[#This Row],[Código_Actividad]]="","",'[5]Formulario PPGR1'!#REF!)</f>
        <v>#REF!</v>
      </c>
      <c r="E520" s="392" t="e">
        <f>IF(Tabla1[[#This Row],[Código_Actividad]]="","",'[5]Formulario PPGR1'!#REF!)</f>
        <v>#REF!</v>
      </c>
      <c r="F520" s="392" t="e">
        <f>IF(Tabla1[[#This Row],[Código_Actividad]]="","",'[5]Formulario PPGR1'!#REF!)</f>
        <v>#REF!</v>
      </c>
      <c r="G520" s="381" t="s">
        <v>2176</v>
      </c>
      <c r="H520" s="381" t="s">
        <v>2177</v>
      </c>
      <c r="I520" s="381" t="s">
        <v>1764</v>
      </c>
      <c r="J520" s="381">
        <v>4</v>
      </c>
      <c r="K520" s="382">
        <v>288</v>
      </c>
      <c r="L520" s="382" t="e">
        <f>[6]!Tabla1[[#This Row],[Cantidad de Insumos]]*[6]!Tabla1[[#This Row],[Precio Unitario]]</f>
        <v>#REF!</v>
      </c>
      <c r="M520" s="383">
        <v>234101</v>
      </c>
      <c r="N520" s="384" t="s">
        <v>33</v>
      </c>
    </row>
    <row r="521" spans="2:14" ht="15.75">
      <c r="B521" s="392" t="e">
        <f>IF(Tabla1[[#This Row],[Código_Actividad]]="","",CONCATENATE(Tabla1[[#This Row],[POA]],".",Tabla1[[#This Row],[SRS]],".",Tabla1[[#This Row],[AREA]],".",Tabla1[[#This Row],[TIPO]]))</f>
        <v>#REF!</v>
      </c>
      <c r="C521" s="392" t="e">
        <f>IF(Tabla1[[#This Row],[Código_Actividad]]="","",'[5]Formulario PPGR1'!#REF!)</f>
        <v>#REF!</v>
      </c>
      <c r="D521" s="392" t="e">
        <f>IF(Tabla1[[#This Row],[Código_Actividad]]="","",'[5]Formulario PPGR1'!#REF!)</f>
        <v>#REF!</v>
      </c>
      <c r="E521" s="392" t="e">
        <f>IF(Tabla1[[#This Row],[Código_Actividad]]="","",'[5]Formulario PPGR1'!#REF!)</f>
        <v>#REF!</v>
      </c>
      <c r="F521" s="392" t="e">
        <f>IF(Tabla1[[#This Row],[Código_Actividad]]="","",'[5]Formulario PPGR1'!#REF!)</f>
        <v>#REF!</v>
      </c>
      <c r="G521" s="381" t="s">
        <v>2178</v>
      </c>
      <c r="H521" s="381" t="s">
        <v>2179</v>
      </c>
      <c r="I521" s="381" t="s">
        <v>1764</v>
      </c>
      <c r="J521" s="381">
        <v>4</v>
      </c>
      <c r="K521" s="382">
        <v>288</v>
      </c>
      <c r="L521" s="382" t="e">
        <f>[6]!Tabla1[[#This Row],[Cantidad de Insumos]]*[6]!Tabla1[[#This Row],[Precio Unitario]]</f>
        <v>#REF!</v>
      </c>
      <c r="M521" s="383">
        <v>234101</v>
      </c>
      <c r="N521" s="384" t="s">
        <v>33</v>
      </c>
    </row>
    <row r="522" spans="2:14" ht="15.75">
      <c r="B522" s="392" t="e">
        <f>IF(Tabla1[[#This Row],[Código_Actividad]]="","",CONCATENATE(Tabla1[[#This Row],[POA]],".",Tabla1[[#This Row],[SRS]],".",Tabla1[[#This Row],[AREA]],".",Tabla1[[#This Row],[TIPO]]))</f>
        <v>#REF!</v>
      </c>
      <c r="C522" s="392" t="e">
        <f>IF(Tabla1[[#This Row],[Código_Actividad]]="","",'[5]Formulario PPGR1'!#REF!)</f>
        <v>#REF!</v>
      </c>
      <c r="D522" s="392" t="e">
        <f>IF(Tabla1[[#This Row],[Código_Actividad]]="","",'[5]Formulario PPGR1'!#REF!)</f>
        <v>#REF!</v>
      </c>
      <c r="E522" s="392" t="e">
        <f>IF(Tabla1[[#This Row],[Código_Actividad]]="","",'[5]Formulario PPGR1'!#REF!)</f>
        <v>#REF!</v>
      </c>
      <c r="F522" s="392" t="e">
        <f>IF(Tabla1[[#This Row],[Código_Actividad]]="","",'[5]Formulario PPGR1'!#REF!)</f>
        <v>#REF!</v>
      </c>
      <c r="G522" s="381" t="s">
        <v>2180</v>
      </c>
      <c r="H522" s="381" t="s">
        <v>2181</v>
      </c>
      <c r="I522" s="381" t="s">
        <v>1764</v>
      </c>
      <c r="J522" s="381">
        <v>4</v>
      </c>
      <c r="K522" s="382">
        <v>288</v>
      </c>
      <c r="L522" s="382" t="e">
        <f>[6]!Tabla1[[#This Row],[Cantidad de Insumos]]*[6]!Tabla1[[#This Row],[Precio Unitario]]</f>
        <v>#REF!</v>
      </c>
      <c r="M522" s="383">
        <v>234101</v>
      </c>
      <c r="N522" s="384" t="s">
        <v>33</v>
      </c>
    </row>
    <row r="523" spans="2:14" ht="15.75">
      <c r="B523" s="392" t="e">
        <f>IF(Tabla1[[#This Row],[Código_Actividad]]="","",CONCATENATE(Tabla1[[#This Row],[POA]],".",Tabla1[[#This Row],[SRS]],".",Tabla1[[#This Row],[AREA]],".",Tabla1[[#This Row],[TIPO]]))</f>
        <v>#REF!</v>
      </c>
      <c r="C523" s="392" t="e">
        <f>IF(Tabla1[[#This Row],[Código_Actividad]]="","",'[5]Formulario PPGR1'!#REF!)</f>
        <v>#REF!</v>
      </c>
      <c r="D523" s="392" t="e">
        <f>IF(Tabla1[[#This Row],[Código_Actividad]]="","",'[5]Formulario PPGR1'!#REF!)</f>
        <v>#REF!</v>
      </c>
      <c r="E523" s="392" t="e">
        <f>IF(Tabla1[[#This Row],[Código_Actividad]]="","",'[5]Formulario PPGR1'!#REF!)</f>
        <v>#REF!</v>
      </c>
      <c r="F523" s="392" t="e">
        <f>IF(Tabla1[[#This Row],[Código_Actividad]]="","",'[5]Formulario PPGR1'!#REF!)</f>
        <v>#REF!</v>
      </c>
      <c r="G523" s="381" t="s">
        <v>2182</v>
      </c>
      <c r="H523" s="381" t="s">
        <v>2183</v>
      </c>
      <c r="I523" s="381" t="s">
        <v>1764</v>
      </c>
      <c r="J523" s="381">
        <v>4</v>
      </c>
      <c r="K523" s="382">
        <v>288</v>
      </c>
      <c r="L523" s="382" t="e">
        <f>[6]!Tabla1[[#This Row],[Cantidad de Insumos]]*[6]!Tabla1[[#This Row],[Precio Unitario]]</f>
        <v>#REF!</v>
      </c>
      <c r="M523" s="383">
        <v>234101</v>
      </c>
      <c r="N523" s="384" t="s">
        <v>33</v>
      </c>
    </row>
    <row r="524" spans="2:14" ht="15.75">
      <c r="B524" s="392" t="e">
        <f>IF(Tabla1[[#This Row],[Código_Actividad]]="","",CONCATENATE(Tabla1[[#This Row],[POA]],".",Tabla1[[#This Row],[SRS]],".",Tabla1[[#This Row],[AREA]],".",Tabla1[[#This Row],[TIPO]]))</f>
        <v>#REF!</v>
      </c>
      <c r="C524" s="392" t="e">
        <f>IF(Tabla1[[#This Row],[Código_Actividad]]="","",'[5]Formulario PPGR1'!#REF!)</f>
        <v>#REF!</v>
      </c>
      <c r="D524" s="392" t="e">
        <f>IF(Tabla1[[#This Row],[Código_Actividad]]="","",'[5]Formulario PPGR1'!#REF!)</f>
        <v>#REF!</v>
      </c>
      <c r="E524" s="392" t="e">
        <f>IF(Tabla1[[#This Row],[Código_Actividad]]="","",'[5]Formulario PPGR1'!#REF!)</f>
        <v>#REF!</v>
      </c>
      <c r="F524" s="392" t="e">
        <f>IF(Tabla1[[#This Row],[Código_Actividad]]="","",'[5]Formulario PPGR1'!#REF!)</f>
        <v>#REF!</v>
      </c>
      <c r="G524" s="381" t="s">
        <v>2184</v>
      </c>
      <c r="H524" s="381" t="s">
        <v>2185</v>
      </c>
      <c r="I524" s="381" t="s">
        <v>1769</v>
      </c>
      <c r="J524" s="381">
        <v>20</v>
      </c>
      <c r="K524" s="382">
        <v>391</v>
      </c>
      <c r="L524" s="382" t="e">
        <f>[6]!Tabla1[[#This Row],[Cantidad de Insumos]]*[6]!Tabla1[[#This Row],[Precio Unitario]]</f>
        <v>#REF!</v>
      </c>
      <c r="M524" s="383">
        <v>234101</v>
      </c>
      <c r="N524" s="384" t="s">
        <v>33</v>
      </c>
    </row>
    <row r="525" spans="2:14" ht="15.75">
      <c r="B525" s="392" t="e">
        <f>IF(Tabla1[[#This Row],[Código_Actividad]]="","",CONCATENATE(Tabla1[[#This Row],[POA]],".",Tabla1[[#This Row],[SRS]],".",Tabla1[[#This Row],[AREA]],".",Tabla1[[#This Row],[TIPO]]))</f>
        <v>#REF!</v>
      </c>
      <c r="C525" s="392" t="e">
        <f>IF(Tabla1[[#This Row],[Código_Actividad]]="","",'[5]Formulario PPGR1'!#REF!)</f>
        <v>#REF!</v>
      </c>
      <c r="D525" s="392" t="e">
        <f>IF(Tabla1[[#This Row],[Código_Actividad]]="","",'[5]Formulario PPGR1'!#REF!)</f>
        <v>#REF!</v>
      </c>
      <c r="E525" s="392" t="e">
        <f>IF(Tabla1[[#This Row],[Código_Actividad]]="","",'[5]Formulario PPGR1'!#REF!)</f>
        <v>#REF!</v>
      </c>
      <c r="F525" s="392" t="e">
        <f>IF(Tabla1[[#This Row],[Código_Actividad]]="","",'[5]Formulario PPGR1'!#REF!)</f>
        <v>#REF!</v>
      </c>
      <c r="G525" s="381" t="s">
        <v>2186</v>
      </c>
      <c r="H525" s="381" t="s">
        <v>2187</v>
      </c>
      <c r="I525" s="381" t="s">
        <v>1764</v>
      </c>
      <c r="J525" s="381">
        <v>36</v>
      </c>
      <c r="K525" s="382">
        <v>256</v>
      </c>
      <c r="L525" s="382" t="e">
        <f>[6]!Tabla1[[#This Row],[Cantidad de Insumos]]*[6]!Tabla1[[#This Row],[Precio Unitario]]</f>
        <v>#REF!</v>
      </c>
      <c r="M525" s="383">
        <v>234101</v>
      </c>
      <c r="N525" s="384" t="s">
        <v>33</v>
      </c>
    </row>
    <row r="526" spans="2:14" ht="15.75">
      <c r="B526" s="392" t="e">
        <f>IF(Tabla1[[#This Row],[Código_Actividad]]="","",CONCATENATE(Tabla1[[#This Row],[POA]],".",Tabla1[[#This Row],[SRS]],".",Tabla1[[#This Row],[AREA]],".",Tabla1[[#This Row],[TIPO]]))</f>
        <v>#REF!</v>
      </c>
      <c r="C526" s="392" t="e">
        <f>IF(Tabla1[[#This Row],[Código_Actividad]]="","",'[5]Formulario PPGR1'!#REF!)</f>
        <v>#REF!</v>
      </c>
      <c r="D526" s="392" t="e">
        <f>IF(Tabla1[[#This Row],[Código_Actividad]]="","",'[5]Formulario PPGR1'!#REF!)</f>
        <v>#REF!</v>
      </c>
      <c r="E526" s="392" t="e">
        <f>IF(Tabla1[[#This Row],[Código_Actividad]]="","",'[5]Formulario PPGR1'!#REF!)</f>
        <v>#REF!</v>
      </c>
      <c r="F526" s="392" t="e">
        <f>IF(Tabla1[[#This Row],[Código_Actividad]]="","",'[5]Formulario PPGR1'!#REF!)</f>
        <v>#REF!</v>
      </c>
      <c r="G526" s="381" t="s">
        <v>2188</v>
      </c>
      <c r="H526" s="381" t="s">
        <v>2189</v>
      </c>
      <c r="I526" s="381" t="s">
        <v>1764</v>
      </c>
      <c r="J526" s="381">
        <v>60</v>
      </c>
      <c r="K526" s="382">
        <v>300</v>
      </c>
      <c r="L526" s="382" t="e">
        <f>[6]!Tabla1[[#This Row],[Cantidad de Insumos]]*[6]!Tabla1[[#This Row],[Precio Unitario]]</f>
        <v>#REF!</v>
      </c>
      <c r="M526" s="383">
        <v>234101</v>
      </c>
      <c r="N526" s="384" t="s">
        <v>33</v>
      </c>
    </row>
    <row r="527" spans="2:14" ht="15.75">
      <c r="B527" s="392" t="e">
        <f>IF(Tabla1[[#This Row],[Código_Actividad]]="","",CONCATENATE(Tabla1[[#This Row],[POA]],".",Tabla1[[#This Row],[SRS]],".",Tabla1[[#This Row],[AREA]],".",Tabla1[[#This Row],[TIPO]]))</f>
        <v>#REF!</v>
      </c>
      <c r="C527" s="392" t="e">
        <f>IF(Tabla1[[#This Row],[Código_Actividad]]="","",'[5]Formulario PPGR1'!#REF!)</f>
        <v>#REF!</v>
      </c>
      <c r="D527" s="392" t="e">
        <f>IF(Tabla1[[#This Row],[Código_Actividad]]="","",'[5]Formulario PPGR1'!#REF!)</f>
        <v>#REF!</v>
      </c>
      <c r="E527" s="392" t="e">
        <f>IF(Tabla1[[#This Row],[Código_Actividad]]="","",'[5]Formulario PPGR1'!#REF!)</f>
        <v>#REF!</v>
      </c>
      <c r="F527" s="392" t="e">
        <f>IF(Tabla1[[#This Row],[Código_Actividad]]="","",'[5]Formulario PPGR1'!#REF!)</f>
        <v>#REF!</v>
      </c>
      <c r="G527" s="381" t="s">
        <v>2190</v>
      </c>
      <c r="H527" s="381" t="s">
        <v>2191</v>
      </c>
      <c r="I527" s="381" t="s">
        <v>1769</v>
      </c>
      <c r="J527" s="381">
        <v>20</v>
      </c>
      <c r="K527" s="382">
        <v>13075</v>
      </c>
      <c r="L527" s="382" t="e">
        <f>[6]!Tabla1[[#This Row],[Cantidad de Insumos]]*[6]!Tabla1[[#This Row],[Precio Unitario]]</f>
        <v>#REF!</v>
      </c>
      <c r="M527" s="383">
        <v>234101</v>
      </c>
      <c r="N527" s="384" t="s">
        <v>33</v>
      </c>
    </row>
    <row r="528" spans="2:14" ht="15.75">
      <c r="B528" s="392" t="e">
        <f>IF(Tabla1[[#This Row],[Código_Actividad]]="","",CONCATENATE(Tabla1[[#This Row],[POA]],".",Tabla1[[#This Row],[SRS]],".",Tabla1[[#This Row],[AREA]],".",Tabla1[[#This Row],[TIPO]]))</f>
        <v>#REF!</v>
      </c>
      <c r="C528" s="392" t="e">
        <f>IF(Tabla1[[#This Row],[Código_Actividad]]="","",'[5]Formulario PPGR1'!#REF!)</f>
        <v>#REF!</v>
      </c>
      <c r="D528" s="392" t="e">
        <f>IF(Tabla1[[#This Row],[Código_Actividad]]="","",'[5]Formulario PPGR1'!#REF!)</f>
        <v>#REF!</v>
      </c>
      <c r="E528" s="392" t="e">
        <f>IF(Tabla1[[#This Row],[Código_Actividad]]="","",'[5]Formulario PPGR1'!#REF!)</f>
        <v>#REF!</v>
      </c>
      <c r="F528" s="392" t="e">
        <f>IF(Tabla1[[#This Row],[Código_Actividad]]="","",'[5]Formulario PPGR1'!#REF!)</f>
        <v>#REF!</v>
      </c>
      <c r="G528" s="381" t="s">
        <v>2192</v>
      </c>
      <c r="H528" s="381" t="s">
        <v>2193</v>
      </c>
      <c r="I528" s="381" t="s">
        <v>1764</v>
      </c>
      <c r="J528" s="381">
        <v>36</v>
      </c>
      <c r="K528" s="382">
        <v>300</v>
      </c>
      <c r="L528" s="382" t="e">
        <f>[6]!Tabla1[[#This Row],[Cantidad de Insumos]]*[6]!Tabla1[[#This Row],[Precio Unitario]]</f>
        <v>#REF!</v>
      </c>
      <c r="M528" s="383">
        <v>234101</v>
      </c>
      <c r="N528" s="384" t="s">
        <v>33</v>
      </c>
    </row>
    <row r="529" spans="2:14" ht="15.75">
      <c r="B529" s="392" t="e">
        <f>IF(Tabla1[[#This Row],[Código_Actividad]]="","",CONCATENATE(Tabla1[[#This Row],[POA]],".",Tabla1[[#This Row],[SRS]],".",Tabla1[[#This Row],[AREA]],".",Tabla1[[#This Row],[TIPO]]))</f>
        <v>#REF!</v>
      </c>
      <c r="C529" s="392" t="e">
        <f>IF(Tabla1[[#This Row],[Código_Actividad]]="","",'[5]Formulario PPGR1'!#REF!)</f>
        <v>#REF!</v>
      </c>
      <c r="D529" s="392" t="e">
        <f>IF(Tabla1[[#This Row],[Código_Actividad]]="","",'[5]Formulario PPGR1'!#REF!)</f>
        <v>#REF!</v>
      </c>
      <c r="E529" s="392" t="e">
        <f>IF(Tabla1[[#This Row],[Código_Actividad]]="","",'[5]Formulario PPGR1'!#REF!)</f>
        <v>#REF!</v>
      </c>
      <c r="F529" s="392" t="e">
        <f>IF(Tabla1[[#This Row],[Código_Actividad]]="","",'[5]Formulario PPGR1'!#REF!)</f>
        <v>#REF!</v>
      </c>
      <c r="G529" s="381" t="s">
        <v>2194</v>
      </c>
      <c r="H529" s="381" t="s">
        <v>2195</v>
      </c>
      <c r="I529" s="381" t="s">
        <v>1764</v>
      </c>
      <c r="J529" s="381">
        <v>36</v>
      </c>
      <c r="K529" s="382">
        <v>300</v>
      </c>
      <c r="L529" s="382" t="e">
        <f>[6]!Tabla1[[#This Row],[Cantidad de Insumos]]*[6]!Tabla1[[#This Row],[Precio Unitario]]</f>
        <v>#REF!</v>
      </c>
      <c r="M529" s="383">
        <v>234101</v>
      </c>
      <c r="N529" s="384" t="s">
        <v>33</v>
      </c>
    </row>
    <row r="530" spans="2:14" ht="15.75">
      <c r="B530" s="392" t="e">
        <f>IF(Tabla1[[#This Row],[Código_Actividad]]="","",CONCATENATE(Tabla1[[#This Row],[POA]],".",Tabla1[[#This Row],[SRS]],".",Tabla1[[#This Row],[AREA]],".",Tabla1[[#This Row],[TIPO]]))</f>
        <v>#REF!</v>
      </c>
      <c r="C530" s="392" t="e">
        <f>IF(Tabla1[[#This Row],[Código_Actividad]]="","",'[5]Formulario PPGR1'!#REF!)</f>
        <v>#REF!</v>
      </c>
      <c r="D530" s="392" t="e">
        <f>IF(Tabla1[[#This Row],[Código_Actividad]]="","",'[5]Formulario PPGR1'!#REF!)</f>
        <v>#REF!</v>
      </c>
      <c r="E530" s="392" t="e">
        <f>IF(Tabla1[[#This Row],[Código_Actividad]]="","",'[5]Formulario PPGR1'!#REF!)</f>
        <v>#REF!</v>
      </c>
      <c r="F530" s="392" t="e">
        <f>IF(Tabla1[[#This Row],[Código_Actividad]]="","",'[5]Formulario PPGR1'!#REF!)</f>
        <v>#REF!</v>
      </c>
      <c r="G530" s="381" t="s">
        <v>2196</v>
      </c>
      <c r="H530" s="381" t="s">
        <v>2197</v>
      </c>
      <c r="I530" s="381" t="s">
        <v>1764</v>
      </c>
      <c r="J530" s="381">
        <v>60</v>
      </c>
      <c r="K530" s="382">
        <v>391</v>
      </c>
      <c r="L530" s="382" t="e">
        <f>[6]!Tabla1[[#This Row],[Cantidad de Insumos]]*[6]!Tabla1[[#This Row],[Precio Unitario]]</f>
        <v>#REF!</v>
      </c>
      <c r="M530" s="383">
        <v>234101</v>
      </c>
      <c r="N530" s="384" t="s">
        <v>33</v>
      </c>
    </row>
    <row r="531" spans="2:14" ht="15.75">
      <c r="B531" s="392" t="e">
        <f>IF(Tabla1[[#This Row],[Código_Actividad]]="","",CONCATENATE(Tabla1[[#This Row],[POA]],".",Tabla1[[#This Row],[SRS]],".",Tabla1[[#This Row],[AREA]],".",Tabla1[[#This Row],[TIPO]]))</f>
        <v>#REF!</v>
      </c>
      <c r="C531" s="392" t="e">
        <f>IF(Tabla1[[#This Row],[Código_Actividad]]="","",'[5]Formulario PPGR1'!#REF!)</f>
        <v>#REF!</v>
      </c>
      <c r="D531" s="392" t="e">
        <f>IF(Tabla1[[#This Row],[Código_Actividad]]="","",'[5]Formulario PPGR1'!#REF!)</f>
        <v>#REF!</v>
      </c>
      <c r="E531" s="392" t="e">
        <f>IF(Tabla1[[#This Row],[Código_Actividad]]="","",'[5]Formulario PPGR1'!#REF!)</f>
        <v>#REF!</v>
      </c>
      <c r="F531" s="392" t="e">
        <f>IF(Tabla1[[#This Row],[Código_Actividad]]="","",'[5]Formulario PPGR1'!#REF!)</f>
        <v>#REF!</v>
      </c>
      <c r="G531" s="381" t="s">
        <v>2198</v>
      </c>
      <c r="H531" s="381" t="s">
        <v>2199</v>
      </c>
      <c r="I531" s="381" t="s">
        <v>1764</v>
      </c>
      <c r="J531" s="381">
        <v>36</v>
      </c>
      <c r="K531" s="382">
        <v>300</v>
      </c>
      <c r="L531" s="382" t="e">
        <f>[6]!Tabla1[[#This Row],[Cantidad de Insumos]]*[6]!Tabla1[[#This Row],[Precio Unitario]]</f>
        <v>#REF!</v>
      </c>
      <c r="M531" s="383">
        <v>234101</v>
      </c>
      <c r="N531" s="384" t="s">
        <v>33</v>
      </c>
    </row>
    <row r="532" spans="2:14" ht="15.75">
      <c r="B532" s="392" t="e">
        <f>IF(Tabla1[[#This Row],[Código_Actividad]]="","",CONCATENATE(Tabla1[[#This Row],[POA]],".",Tabla1[[#This Row],[SRS]],".",Tabla1[[#This Row],[AREA]],".",Tabla1[[#This Row],[TIPO]]))</f>
        <v>#REF!</v>
      </c>
      <c r="C532" s="392" t="e">
        <f>IF(Tabla1[[#This Row],[Código_Actividad]]="","",'[5]Formulario PPGR1'!#REF!)</f>
        <v>#REF!</v>
      </c>
      <c r="D532" s="392" t="e">
        <f>IF(Tabla1[[#This Row],[Código_Actividad]]="","",'[5]Formulario PPGR1'!#REF!)</f>
        <v>#REF!</v>
      </c>
      <c r="E532" s="392" t="e">
        <f>IF(Tabla1[[#This Row],[Código_Actividad]]="","",'[5]Formulario PPGR1'!#REF!)</f>
        <v>#REF!</v>
      </c>
      <c r="F532" s="392" t="e">
        <f>IF(Tabla1[[#This Row],[Código_Actividad]]="","",'[5]Formulario PPGR1'!#REF!)</f>
        <v>#REF!</v>
      </c>
      <c r="G532" s="381" t="s">
        <v>2200</v>
      </c>
      <c r="H532" s="381" t="s">
        <v>2201</v>
      </c>
      <c r="I532" s="381" t="s">
        <v>1808</v>
      </c>
      <c r="J532" s="381">
        <v>12</v>
      </c>
      <c r="K532" s="382">
        <v>4920</v>
      </c>
      <c r="L532" s="382" t="e">
        <f>[6]!Tabla1[[#This Row],[Cantidad de Insumos]]*[6]!Tabla1[[#This Row],[Precio Unitario]]</f>
        <v>#REF!</v>
      </c>
      <c r="M532" s="383">
        <v>237299</v>
      </c>
      <c r="N532" s="384" t="s">
        <v>33</v>
      </c>
    </row>
    <row r="533" spans="2:14" ht="15.75">
      <c r="B533" s="392" t="e">
        <f>IF(Tabla1[[#This Row],[Código_Actividad]]="","",CONCATENATE(Tabla1[[#This Row],[POA]],".",Tabla1[[#This Row],[SRS]],".",Tabla1[[#This Row],[AREA]],".",Tabla1[[#This Row],[TIPO]]))</f>
        <v>#REF!</v>
      </c>
      <c r="C533" s="392" t="e">
        <f>IF(Tabla1[[#This Row],[Código_Actividad]]="","",'[5]Formulario PPGR1'!#REF!)</f>
        <v>#REF!</v>
      </c>
      <c r="D533" s="392" t="e">
        <f>IF(Tabla1[[#This Row],[Código_Actividad]]="","",'[5]Formulario PPGR1'!#REF!)</f>
        <v>#REF!</v>
      </c>
      <c r="E533" s="392" t="e">
        <f>IF(Tabla1[[#This Row],[Código_Actividad]]="","",'[5]Formulario PPGR1'!#REF!)</f>
        <v>#REF!</v>
      </c>
      <c r="F533" s="392" t="e">
        <f>IF(Tabla1[[#This Row],[Código_Actividad]]="","",'[5]Formulario PPGR1'!#REF!)</f>
        <v>#REF!</v>
      </c>
      <c r="G533" s="381" t="s">
        <v>2202</v>
      </c>
      <c r="H533" s="381" t="s">
        <v>2203</v>
      </c>
      <c r="I533" s="381" t="s">
        <v>1769</v>
      </c>
      <c r="J533" s="381">
        <v>4</v>
      </c>
      <c r="K533" s="382">
        <v>4920</v>
      </c>
      <c r="L533" s="382" t="e">
        <f>[6]!Tabla1[[#This Row],[Cantidad de Insumos]]*[6]!Tabla1[[#This Row],[Precio Unitario]]</f>
        <v>#REF!</v>
      </c>
      <c r="M533" s="383">
        <v>239301</v>
      </c>
      <c r="N533" s="384" t="s">
        <v>33</v>
      </c>
    </row>
    <row r="534" spans="2:14" ht="15.75">
      <c r="B534" s="392" t="e">
        <f>IF(Tabla1[[#This Row],[Código_Actividad]]="","",CONCATENATE(Tabla1[[#This Row],[POA]],".",Tabla1[[#This Row],[SRS]],".",Tabla1[[#This Row],[AREA]],".",Tabla1[[#This Row],[TIPO]]))</f>
        <v>#REF!</v>
      </c>
      <c r="C534" s="392" t="e">
        <f>IF(Tabla1[[#This Row],[Código_Actividad]]="","",'[5]Formulario PPGR1'!#REF!)</f>
        <v>#REF!</v>
      </c>
      <c r="D534" s="392" t="e">
        <f>IF(Tabla1[[#This Row],[Código_Actividad]]="","",'[5]Formulario PPGR1'!#REF!)</f>
        <v>#REF!</v>
      </c>
      <c r="E534" s="392" t="e">
        <f>IF(Tabla1[[#This Row],[Código_Actividad]]="","",'[5]Formulario PPGR1'!#REF!)</f>
        <v>#REF!</v>
      </c>
      <c r="F534" s="392" t="e">
        <f>IF(Tabla1[[#This Row],[Código_Actividad]]="","",'[5]Formulario PPGR1'!#REF!)</f>
        <v>#REF!</v>
      </c>
      <c r="G534" s="381" t="s">
        <v>2204</v>
      </c>
      <c r="H534" s="381" t="s">
        <v>2205</v>
      </c>
      <c r="I534" s="381" t="s">
        <v>1769</v>
      </c>
      <c r="J534" s="381">
        <v>4</v>
      </c>
      <c r="K534" s="382">
        <v>4920</v>
      </c>
      <c r="L534" s="382" t="e">
        <f>[6]!Tabla1[[#This Row],[Cantidad de Insumos]]*[6]!Tabla1[[#This Row],[Precio Unitario]]</f>
        <v>#REF!</v>
      </c>
      <c r="M534" s="383">
        <v>239301</v>
      </c>
      <c r="N534" s="384" t="s">
        <v>33</v>
      </c>
    </row>
    <row r="535" spans="2:14" ht="15.75">
      <c r="B535" s="392" t="e">
        <f>IF(Tabla1[[#This Row],[Código_Actividad]]="","",CONCATENATE(Tabla1[[#This Row],[POA]],".",Tabla1[[#This Row],[SRS]],".",Tabla1[[#This Row],[AREA]],".",Tabla1[[#This Row],[TIPO]]))</f>
        <v>#REF!</v>
      </c>
      <c r="C535" s="392" t="e">
        <f>IF(Tabla1[[#This Row],[Código_Actividad]]="","",'[5]Formulario PPGR1'!#REF!)</f>
        <v>#REF!</v>
      </c>
      <c r="D535" s="392" t="e">
        <f>IF(Tabla1[[#This Row],[Código_Actividad]]="","",'[5]Formulario PPGR1'!#REF!)</f>
        <v>#REF!</v>
      </c>
      <c r="E535" s="392" t="e">
        <f>IF(Tabla1[[#This Row],[Código_Actividad]]="","",'[5]Formulario PPGR1'!#REF!)</f>
        <v>#REF!</v>
      </c>
      <c r="F535" s="392" t="e">
        <f>IF(Tabla1[[#This Row],[Código_Actividad]]="","",'[5]Formulario PPGR1'!#REF!)</f>
        <v>#REF!</v>
      </c>
      <c r="G535" s="381" t="s">
        <v>2206</v>
      </c>
      <c r="H535" s="381" t="s">
        <v>2207</v>
      </c>
      <c r="I535" s="381" t="s">
        <v>1761</v>
      </c>
      <c r="J535" s="381">
        <v>8</v>
      </c>
      <c r="K535" s="382">
        <v>4920</v>
      </c>
      <c r="L535" s="382" t="e">
        <f>[6]!Tabla1[[#This Row],[Cantidad de Insumos]]*[6]!Tabla1[[#This Row],[Precio Unitario]]</f>
        <v>#REF!</v>
      </c>
      <c r="M535" s="383">
        <v>239301</v>
      </c>
      <c r="N535" s="384" t="s">
        <v>33</v>
      </c>
    </row>
    <row r="536" spans="2:14" ht="15.75">
      <c r="B536" s="392" t="e">
        <f>IF(Tabla1[[#This Row],[Código_Actividad]]="","",CONCATENATE(Tabla1[[#This Row],[POA]],".",Tabla1[[#This Row],[SRS]],".",Tabla1[[#This Row],[AREA]],".",Tabla1[[#This Row],[TIPO]]))</f>
        <v>#REF!</v>
      </c>
      <c r="C536" s="392" t="e">
        <f>IF(Tabla1[[#This Row],[Código_Actividad]]="","",'[5]Formulario PPGR1'!#REF!)</f>
        <v>#REF!</v>
      </c>
      <c r="D536" s="392" t="e">
        <f>IF(Tabla1[[#This Row],[Código_Actividad]]="","",'[5]Formulario PPGR1'!#REF!)</f>
        <v>#REF!</v>
      </c>
      <c r="E536" s="392" t="e">
        <f>IF(Tabla1[[#This Row],[Código_Actividad]]="","",'[5]Formulario PPGR1'!#REF!)</f>
        <v>#REF!</v>
      </c>
      <c r="F536" s="392" t="e">
        <f>IF(Tabla1[[#This Row],[Código_Actividad]]="","",'[5]Formulario PPGR1'!#REF!)</f>
        <v>#REF!</v>
      </c>
      <c r="G536" s="381" t="s">
        <v>2208</v>
      </c>
      <c r="H536" s="381" t="s">
        <v>2209</v>
      </c>
      <c r="I536" s="381" t="s">
        <v>1761</v>
      </c>
      <c r="J536" s="381">
        <v>8</v>
      </c>
      <c r="K536" s="382">
        <v>4920</v>
      </c>
      <c r="L536" s="382" t="e">
        <f>[6]!Tabla1[[#This Row],[Cantidad de Insumos]]*[6]!Tabla1[[#This Row],[Precio Unitario]]</f>
        <v>#REF!</v>
      </c>
      <c r="M536" s="383">
        <v>239301</v>
      </c>
      <c r="N536" s="384" t="s">
        <v>33</v>
      </c>
    </row>
    <row r="537" spans="2:14" ht="15.75">
      <c r="B537" s="392" t="e">
        <f>IF(Tabla1[[#This Row],[Código_Actividad]]="","",CONCATENATE(Tabla1[[#This Row],[POA]],".",Tabla1[[#This Row],[SRS]],".",Tabla1[[#This Row],[AREA]],".",Tabla1[[#This Row],[TIPO]]))</f>
        <v>#REF!</v>
      </c>
      <c r="C537" s="392" t="e">
        <f>IF(Tabla1[[#This Row],[Código_Actividad]]="","",'[5]Formulario PPGR1'!#REF!)</f>
        <v>#REF!</v>
      </c>
      <c r="D537" s="392" t="e">
        <f>IF(Tabla1[[#This Row],[Código_Actividad]]="","",'[5]Formulario PPGR1'!#REF!)</f>
        <v>#REF!</v>
      </c>
      <c r="E537" s="392" t="e">
        <f>IF(Tabla1[[#This Row],[Código_Actividad]]="","",'[5]Formulario PPGR1'!#REF!)</f>
        <v>#REF!</v>
      </c>
      <c r="F537" s="392" t="e">
        <f>IF(Tabla1[[#This Row],[Código_Actividad]]="","",'[5]Formulario PPGR1'!#REF!)</f>
        <v>#REF!</v>
      </c>
      <c r="G537" s="381" t="s">
        <v>2210</v>
      </c>
      <c r="H537" s="381" t="s">
        <v>2211</v>
      </c>
      <c r="I537" s="381" t="s">
        <v>1764</v>
      </c>
      <c r="J537" s="381">
        <v>8</v>
      </c>
      <c r="K537" s="382">
        <v>2208</v>
      </c>
      <c r="L537" s="382" t="e">
        <f>[6]!Tabla1[[#This Row],[Cantidad de Insumos]]*[6]!Tabla1[[#This Row],[Precio Unitario]]</f>
        <v>#REF!</v>
      </c>
      <c r="M537" s="383">
        <v>237299</v>
      </c>
      <c r="N537" s="384" t="s">
        <v>33</v>
      </c>
    </row>
    <row r="538" spans="2:14" ht="15.75">
      <c r="B538" s="392" t="e">
        <f>IF(Tabla1[[#This Row],[Código_Actividad]]="","",CONCATENATE(Tabla1[[#This Row],[POA]],".",Tabla1[[#This Row],[SRS]],".",Tabla1[[#This Row],[AREA]],".",Tabla1[[#This Row],[TIPO]]))</f>
        <v>#REF!</v>
      </c>
      <c r="C538" s="392" t="e">
        <f>IF(Tabla1[[#This Row],[Código_Actividad]]="","",'[5]Formulario PPGR1'!#REF!)</f>
        <v>#REF!</v>
      </c>
      <c r="D538" s="392" t="e">
        <f>IF(Tabla1[[#This Row],[Código_Actividad]]="","",'[5]Formulario PPGR1'!#REF!)</f>
        <v>#REF!</v>
      </c>
      <c r="E538" s="392" t="e">
        <f>IF(Tabla1[[#This Row],[Código_Actividad]]="","",'[5]Formulario PPGR1'!#REF!)</f>
        <v>#REF!</v>
      </c>
      <c r="F538" s="392" t="e">
        <f>IF(Tabla1[[#This Row],[Código_Actividad]]="","",'[5]Formulario PPGR1'!#REF!)</f>
        <v>#REF!</v>
      </c>
      <c r="G538" s="381" t="s">
        <v>2212</v>
      </c>
      <c r="H538" s="381" t="s">
        <v>2213</v>
      </c>
      <c r="I538" s="381" t="s">
        <v>1769</v>
      </c>
      <c r="J538" s="381">
        <v>4</v>
      </c>
      <c r="K538" s="382">
        <v>2208</v>
      </c>
      <c r="L538" s="382" t="e">
        <f>[6]!Tabla1[[#This Row],[Cantidad de Insumos]]*[6]!Tabla1[[#This Row],[Precio Unitario]]</f>
        <v>#REF!</v>
      </c>
      <c r="M538" s="383">
        <v>237299</v>
      </c>
      <c r="N538" s="384" t="s">
        <v>33</v>
      </c>
    </row>
    <row r="539" spans="2:14" ht="15.75">
      <c r="B539" s="392" t="e">
        <f>IF(Tabla1[[#This Row],[Código_Actividad]]="","",CONCATENATE(Tabla1[[#This Row],[POA]],".",Tabla1[[#This Row],[SRS]],".",Tabla1[[#This Row],[AREA]],".",Tabla1[[#This Row],[TIPO]]))</f>
        <v>#REF!</v>
      </c>
      <c r="C539" s="392" t="e">
        <f>IF(Tabla1[[#This Row],[Código_Actividad]]="","",'[5]Formulario PPGR1'!#REF!)</f>
        <v>#REF!</v>
      </c>
      <c r="D539" s="392" t="e">
        <f>IF(Tabla1[[#This Row],[Código_Actividad]]="","",'[5]Formulario PPGR1'!#REF!)</f>
        <v>#REF!</v>
      </c>
      <c r="E539" s="392" t="e">
        <f>IF(Tabla1[[#This Row],[Código_Actividad]]="","",'[5]Formulario PPGR1'!#REF!)</f>
        <v>#REF!</v>
      </c>
      <c r="F539" s="392" t="e">
        <f>IF(Tabla1[[#This Row],[Código_Actividad]]="","",'[5]Formulario PPGR1'!#REF!)</f>
        <v>#REF!</v>
      </c>
      <c r="G539" s="381" t="s">
        <v>2214</v>
      </c>
      <c r="H539" s="381" t="s">
        <v>2215</v>
      </c>
      <c r="I539" s="381" t="s">
        <v>1761</v>
      </c>
      <c r="J539" s="381">
        <v>40</v>
      </c>
      <c r="K539" s="382">
        <v>15228</v>
      </c>
      <c r="L539" s="382" t="e">
        <f>[6]!Tabla1[[#This Row],[Cantidad de Insumos]]*[6]!Tabla1[[#This Row],[Precio Unitario]]</f>
        <v>#REF!</v>
      </c>
      <c r="M539" s="383">
        <v>237299</v>
      </c>
      <c r="N539" s="384" t="s">
        <v>33</v>
      </c>
    </row>
    <row r="540" spans="2:14" ht="15.75">
      <c r="B540" s="392" t="e">
        <f>IF(Tabla1[[#This Row],[Código_Actividad]]="","",CONCATENATE(Tabla1[[#This Row],[POA]],".",Tabla1[[#This Row],[SRS]],".",Tabla1[[#This Row],[AREA]],".",Tabla1[[#This Row],[TIPO]]))</f>
        <v>#REF!</v>
      </c>
      <c r="C540" s="392" t="e">
        <f>IF(Tabla1[[#This Row],[Código_Actividad]]="","",'[5]Formulario PPGR1'!#REF!)</f>
        <v>#REF!</v>
      </c>
      <c r="D540" s="392" t="e">
        <f>IF(Tabla1[[#This Row],[Código_Actividad]]="","",'[5]Formulario PPGR1'!#REF!)</f>
        <v>#REF!</v>
      </c>
      <c r="E540" s="392" t="e">
        <f>IF(Tabla1[[#This Row],[Código_Actividad]]="","",'[5]Formulario PPGR1'!#REF!)</f>
        <v>#REF!</v>
      </c>
      <c r="F540" s="392" t="e">
        <f>IF(Tabla1[[#This Row],[Código_Actividad]]="","",'[5]Formulario PPGR1'!#REF!)</f>
        <v>#REF!</v>
      </c>
      <c r="G540" s="381" t="s">
        <v>2216</v>
      </c>
      <c r="H540" s="381" t="s">
        <v>2217</v>
      </c>
      <c r="I540" s="381" t="s">
        <v>1761</v>
      </c>
      <c r="J540" s="381">
        <v>4</v>
      </c>
      <c r="K540" s="382">
        <v>15228</v>
      </c>
      <c r="L540" s="382" t="e">
        <f>[6]!Tabla1[[#This Row],[Cantidad de Insumos]]*[6]!Tabla1[[#This Row],[Precio Unitario]]</f>
        <v>#REF!</v>
      </c>
      <c r="M540" s="383">
        <v>237299</v>
      </c>
      <c r="N540" s="384" t="s">
        <v>33</v>
      </c>
    </row>
    <row r="541" spans="2:14" ht="15.75">
      <c r="B541" s="392" t="e">
        <f>IF(Tabla1[[#This Row],[Código_Actividad]]="","",CONCATENATE(Tabla1[[#This Row],[POA]],".",Tabla1[[#This Row],[SRS]],".",Tabla1[[#This Row],[AREA]],".",Tabla1[[#This Row],[TIPO]]))</f>
        <v>#REF!</v>
      </c>
      <c r="C541" s="392" t="e">
        <f>IF(Tabla1[[#This Row],[Código_Actividad]]="","",'[5]Formulario PPGR1'!#REF!)</f>
        <v>#REF!</v>
      </c>
      <c r="D541" s="392" t="e">
        <f>IF(Tabla1[[#This Row],[Código_Actividad]]="","",'[5]Formulario PPGR1'!#REF!)</f>
        <v>#REF!</v>
      </c>
      <c r="E541" s="392" t="e">
        <f>IF(Tabla1[[#This Row],[Código_Actividad]]="","",'[5]Formulario PPGR1'!#REF!)</f>
        <v>#REF!</v>
      </c>
      <c r="F541" s="392" t="e">
        <f>IF(Tabla1[[#This Row],[Código_Actividad]]="","",'[5]Formulario PPGR1'!#REF!)</f>
        <v>#REF!</v>
      </c>
      <c r="G541" s="381" t="s">
        <v>2218</v>
      </c>
      <c r="H541" s="381" t="s">
        <v>2219</v>
      </c>
      <c r="I541" s="381" t="s">
        <v>1761</v>
      </c>
      <c r="J541" s="381">
        <v>4</v>
      </c>
      <c r="K541" s="382">
        <v>15228</v>
      </c>
      <c r="L541" s="382" t="e">
        <f>[6]!Tabla1[[#This Row],[Cantidad de Insumos]]*[6]!Tabla1[[#This Row],[Precio Unitario]]</f>
        <v>#REF!</v>
      </c>
      <c r="M541" s="383">
        <v>237299</v>
      </c>
      <c r="N541" s="384" t="s">
        <v>33</v>
      </c>
    </row>
    <row r="542" spans="2:14" ht="15.75">
      <c r="B542" s="392" t="e">
        <f>IF(Tabla1[[#This Row],[Código_Actividad]]="","",CONCATENATE(Tabla1[[#This Row],[POA]],".",Tabla1[[#This Row],[SRS]],".",Tabla1[[#This Row],[AREA]],".",Tabla1[[#This Row],[TIPO]]))</f>
        <v>#REF!</v>
      </c>
      <c r="C542" s="392" t="e">
        <f>IF(Tabla1[[#This Row],[Código_Actividad]]="","",'[5]Formulario PPGR1'!#REF!)</f>
        <v>#REF!</v>
      </c>
      <c r="D542" s="392" t="e">
        <f>IF(Tabla1[[#This Row],[Código_Actividad]]="","",'[5]Formulario PPGR1'!#REF!)</f>
        <v>#REF!</v>
      </c>
      <c r="E542" s="392" t="e">
        <f>IF(Tabla1[[#This Row],[Código_Actividad]]="","",'[5]Formulario PPGR1'!#REF!)</f>
        <v>#REF!</v>
      </c>
      <c r="F542" s="392" t="e">
        <f>IF(Tabla1[[#This Row],[Código_Actividad]]="","",'[5]Formulario PPGR1'!#REF!)</f>
        <v>#REF!</v>
      </c>
      <c r="G542" s="381" t="s">
        <v>2220</v>
      </c>
      <c r="H542" s="381" t="s">
        <v>2221</v>
      </c>
      <c r="I542" s="381" t="s">
        <v>1769</v>
      </c>
      <c r="J542" s="381">
        <v>12</v>
      </c>
      <c r="K542" s="382">
        <v>4910.5</v>
      </c>
      <c r="L542" s="382" t="e">
        <f>[6]!Tabla1[[#This Row],[Cantidad de Insumos]]*[6]!Tabla1[[#This Row],[Precio Unitario]]</f>
        <v>#REF!</v>
      </c>
      <c r="M542" s="383">
        <v>237299</v>
      </c>
      <c r="N542" s="384" t="s">
        <v>33</v>
      </c>
    </row>
    <row r="543" spans="2:14" ht="15.75">
      <c r="B543" s="392" t="e">
        <f>IF(Tabla1[[#This Row],[Código_Actividad]]="","",CONCATENATE(Tabla1[[#This Row],[POA]],".",Tabla1[[#This Row],[SRS]],".",Tabla1[[#This Row],[AREA]],".",Tabla1[[#This Row],[TIPO]]))</f>
        <v>#REF!</v>
      </c>
      <c r="C543" s="392" t="e">
        <f>IF(Tabla1[[#This Row],[Código_Actividad]]="","",'[5]Formulario PPGR1'!#REF!)</f>
        <v>#REF!</v>
      </c>
      <c r="D543" s="392" t="e">
        <f>IF(Tabla1[[#This Row],[Código_Actividad]]="","",'[5]Formulario PPGR1'!#REF!)</f>
        <v>#REF!</v>
      </c>
      <c r="E543" s="392" t="e">
        <f>IF(Tabla1[[#This Row],[Código_Actividad]]="","",'[5]Formulario PPGR1'!#REF!)</f>
        <v>#REF!</v>
      </c>
      <c r="F543" s="392" t="e">
        <f>IF(Tabla1[[#This Row],[Código_Actividad]]="","",'[5]Formulario PPGR1'!#REF!)</f>
        <v>#REF!</v>
      </c>
      <c r="G543" s="381" t="s">
        <v>2222</v>
      </c>
      <c r="H543" s="381" t="s">
        <v>2223</v>
      </c>
      <c r="I543" s="381" t="s">
        <v>1769</v>
      </c>
      <c r="J543" s="381">
        <v>4</v>
      </c>
      <c r="K543" s="382">
        <v>169.2</v>
      </c>
      <c r="L543" s="382" t="e">
        <f>[6]!Tabla1[[#This Row],[Cantidad de Insumos]]*[6]!Tabla1[[#This Row],[Precio Unitario]]</f>
        <v>#REF!</v>
      </c>
      <c r="M543" s="383">
        <v>239301</v>
      </c>
      <c r="N543" s="384" t="s">
        <v>33</v>
      </c>
    </row>
    <row r="544" spans="2:14" ht="15.75">
      <c r="B544" s="392" t="e">
        <f>IF(Tabla1[[#This Row],[Código_Actividad]]="","",CONCATENATE(Tabla1[[#This Row],[POA]],".",Tabla1[[#This Row],[SRS]],".",Tabla1[[#This Row],[AREA]],".",Tabla1[[#This Row],[TIPO]]))</f>
        <v>#REF!</v>
      </c>
      <c r="C544" s="392" t="e">
        <f>IF(Tabla1[[#This Row],[Código_Actividad]]="","",'[5]Formulario PPGR1'!#REF!)</f>
        <v>#REF!</v>
      </c>
      <c r="D544" s="392" t="e">
        <f>IF(Tabla1[[#This Row],[Código_Actividad]]="","",'[5]Formulario PPGR1'!#REF!)</f>
        <v>#REF!</v>
      </c>
      <c r="E544" s="392" t="e">
        <f>IF(Tabla1[[#This Row],[Código_Actividad]]="","",'[5]Formulario PPGR1'!#REF!)</f>
        <v>#REF!</v>
      </c>
      <c r="F544" s="392" t="e">
        <f>IF(Tabla1[[#This Row],[Código_Actividad]]="","",'[5]Formulario PPGR1'!#REF!)</f>
        <v>#REF!</v>
      </c>
      <c r="G544" s="381" t="s">
        <v>2224</v>
      </c>
      <c r="H544" s="381" t="s">
        <v>2225</v>
      </c>
      <c r="I544" s="381" t="s">
        <v>1761</v>
      </c>
      <c r="J544" s="381">
        <v>12</v>
      </c>
      <c r="K544" s="382">
        <v>5651.1</v>
      </c>
      <c r="L544" s="382" t="e">
        <f>[6]!Tabla1[[#This Row],[Cantidad de Insumos]]*[6]!Tabla1[[#This Row],[Precio Unitario]]</f>
        <v>#REF!</v>
      </c>
      <c r="M544" s="383">
        <v>237299</v>
      </c>
      <c r="N544" s="384" t="s">
        <v>33</v>
      </c>
    </row>
    <row r="545" spans="2:14" ht="15.75">
      <c r="B545" s="392" t="e">
        <f>IF(Tabla1[[#This Row],[Código_Actividad]]="","",CONCATENATE(Tabla1[[#This Row],[POA]],".",Tabla1[[#This Row],[SRS]],".",Tabla1[[#This Row],[AREA]],".",Tabla1[[#This Row],[TIPO]]))</f>
        <v>#REF!</v>
      </c>
      <c r="C545" s="392" t="e">
        <f>IF(Tabla1[[#This Row],[Código_Actividad]]="","",'[5]Formulario PPGR1'!#REF!)</f>
        <v>#REF!</v>
      </c>
      <c r="D545" s="392" t="e">
        <f>IF(Tabla1[[#This Row],[Código_Actividad]]="","",'[5]Formulario PPGR1'!#REF!)</f>
        <v>#REF!</v>
      </c>
      <c r="E545" s="392" t="e">
        <f>IF(Tabla1[[#This Row],[Código_Actividad]]="","",'[5]Formulario PPGR1'!#REF!)</f>
        <v>#REF!</v>
      </c>
      <c r="F545" s="392" t="e">
        <f>IF(Tabla1[[#This Row],[Código_Actividad]]="","",'[5]Formulario PPGR1'!#REF!)</f>
        <v>#REF!</v>
      </c>
      <c r="G545" s="381" t="s">
        <v>2226</v>
      </c>
      <c r="H545" s="381" t="s">
        <v>2227</v>
      </c>
      <c r="I545" s="381" t="s">
        <v>1761</v>
      </c>
      <c r="J545" s="381">
        <v>12</v>
      </c>
      <c r="K545" s="382">
        <v>2222.02</v>
      </c>
      <c r="L545" s="382" t="e">
        <f>[6]!Tabla1[[#This Row],[Cantidad de Insumos]]*[6]!Tabla1[[#This Row],[Precio Unitario]]</f>
        <v>#REF!</v>
      </c>
      <c r="M545" s="383">
        <v>237299</v>
      </c>
      <c r="N545" s="384" t="s">
        <v>33</v>
      </c>
    </row>
    <row r="546" spans="2:14" ht="15.75">
      <c r="B546" s="392" t="e">
        <f>IF(Tabla1[[#This Row],[Código_Actividad]]="","",CONCATENATE(Tabla1[[#This Row],[POA]],".",Tabla1[[#This Row],[SRS]],".",Tabla1[[#This Row],[AREA]],".",Tabla1[[#This Row],[TIPO]]))</f>
        <v>#REF!</v>
      </c>
      <c r="C546" s="392" t="e">
        <f>IF(Tabla1[[#This Row],[Código_Actividad]]="","",'[5]Formulario PPGR1'!#REF!)</f>
        <v>#REF!</v>
      </c>
      <c r="D546" s="392" t="e">
        <f>IF(Tabla1[[#This Row],[Código_Actividad]]="","",'[5]Formulario PPGR1'!#REF!)</f>
        <v>#REF!</v>
      </c>
      <c r="E546" s="392" t="e">
        <f>IF(Tabla1[[#This Row],[Código_Actividad]]="","",'[5]Formulario PPGR1'!#REF!)</f>
        <v>#REF!</v>
      </c>
      <c r="F546" s="392" t="e">
        <f>IF(Tabla1[[#This Row],[Código_Actividad]]="","",'[5]Formulario PPGR1'!#REF!)</f>
        <v>#REF!</v>
      </c>
      <c r="G546" s="381" t="s">
        <v>2228</v>
      </c>
      <c r="H546" s="381" t="s">
        <v>2229</v>
      </c>
      <c r="I546" s="381" t="s">
        <v>1769</v>
      </c>
      <c r="J546" s="381">
        <v>20</v>
      </c>
      <c r="K546" s="382">
        <v>1753.7</v>
      </c>
      <c r="L546" s="382" t="e">
        <f>[6]!Tabla1[[#This Row],[Cantidad de Insumos]]*[6]!Tabla1[[#This Row],[Precio Unitario]]</f>
        <v>#REF!</v>
      </c>
      <c r="M546" s="383">
        <v>237299</v>
      </c>
      <c r="N546" s="384" t="s">
        <v>33</v>
      </c>
    </row>
    <row r="547" spans="2:14" ht="15.75">
      <c r="B547" s="392" t="e">
        <f>IF(Tabla1[[#This Row],[Código_Actividad]]="","",CONCATENATE(Tabla1[[#This Row],[POA]],".",Tabla1[[#This Row],[SRS]],".",Tabla1[[#This Row],[AREA]],".",Tabla1[[#This Row],[TIPO]]))</f>
        <v>#REF!</v>
      </c>
      <c r="C547" s="392" t="e">
        <f>IF(Tabla1[[#This Row],[Código_Actividad]]="","",'[5]Formulario PPGR1'!#REF!)</f>
        <v>#REF!</v>
      </c>
      <c r="D547" s="392" t="e">
        <f>IF(Tabla1[[#This Row],[Código_Actividad]]="","",'[5]Formulario PPGR1'!#REF!)</f>
        <v>#REF!</v>
      </c>
      <c r="E547" s="392" t="e">
        <f>IF(Tabla1[[#This Row],[Código_Actividad]]="","",'[5]Formulario PPGR1'!#REF!)</f>
        <v>#REF!</v>
      </c>
      <c r="F547" s="392" t="e">
        <f>IF(Tabla1[[#This Row],[Código_Actividad]]="","",'[5]Formulario PPGR1'!#REF!)</f>
        <v>#REF!</v>
      </c>
      <c r="G547" s="381" t="s">
        <v>2230</v>
      </c>
      <c r="H547" s="381" t="s">
        <v>2231</v>
      </c>
      <c r="I547" s="381" t="s">
        <v>1761</v>
      </c>
      <c r="J547" s="381">
        <v>32</v>
      </c>
      <c r="K547" s="382">
        <v>2638.35</v>
      </c>
      <c r="L547" s="382" t="e">
        <f>[6]!Tabla1[[#This Row],[Cantidad de Insumos]]*[6]!Tabla1[[#This Row],[Precio Unitario]]</f>
        <v>#REF!</v>
      </c>
      <c r="M547" s="383">
        <v>237299</v>
      </c>
      <c r="N547" s="384" t="s">
        <v>33</v>
      </c>
    </row>
    <row r="548" spans="2:14" ht="15.75">
      <c r="B548" s="392" t="e">
        <f>IF(Tabla1[[#This Row],[Código_Actividad]]="","",CONCATENATE(Tabla1[[#This Row],[POA]],".",Tabla1[[#This Row],[SRS]],".",Tabla1[[#This Row],[AREA]],".",Tabla1[[#This Row],[TIPO]]))</f>
        <v>#REF!</v>
      </c>
      <c r="C548" s="392" t="e">
        <f>IF(Tabla1[[#This Row],[Código_Actividad]]="","",'[5]Formulario PPGR1'!#REF!)</f>
        <v>#REF!</v>
      </c>
      <c r="D548" s="392" t="e">
        <f>IF(Tabla1[[#This Row],[Código_Actividad]]="","",'[5]Formulario PPGR1'!#REF!)</f>
        <v>#REF!</v>
      </c>
      <c r="E548" s="392" t="e">
        <f>IF(Tabla1[[#This Row],[Código_Actividad]]="","",'[5]Formulario PPGR1'!#REF!)</f>
        <v>#REF!</v>
      </c>
      <c r="F548" s="392" t="e">
        <f>IF(Tabla1[[#This Row],[Código_Actividad]]="","",'[5]Formulario PPGR1'!#REF!)</f>
        <v>#REF!</v>
      </c>
      <c r="G548" s="381" t="s">
        <v>2232</v>
      </c>
      <c r="H548" s="381" t="s">
        <v>2233</v>
      </c>
      <c r="I548" s="381" t="s">
        <v>1761</v>
      </c>
      <c r="J548" s="381">
        <v>20</v>
      </c>
      <c r="K548" s="382">
        <v>6906.9</v>
      </c>
      <c r="L548" s="382" t="e">
        <f>[6]!Tabla1[[#This Row],[Cantidad de Insumos]]*[6]!Tabla1[[#This Row],[Precio Unitario]]</f>
        <v>#REF!</v>
      </c>
      <c r="M548" s="383">
        <v>237299</v>
      </c>
      <c r="N548" s="384" t="s">
        <v>33</v>
      </c>
    </row>
    <row r="549" spans="2:14" ht="15.75">
      <c r="B549" s="392" t="e">
        <f>IF(Tabla1[[#This Row],[Código_Actividad]]="","",CONCATENATE(Tabla1[[#This Row],[POA]],".",Tabla1[[#This Row],[SRS]],".",Tabla1[[#This Row],[AREA]],".",Tabla1[[#This Row],[TIPO]]))</f>
        <v>#REF!</v>
      </c>
      <c r="C549" s="392" t="e">
        <f>IF(Tabla1[[#This Row],[Código_Actividad]]="","",'[5]Formulario PPGR1'!#REF!)</f>
        <v>#REF!</v>
      </c>
      <c r="D549" s="392" t="e">
        <f>IF(Tabla1[[#This Row],[Código_Actividad]]="","",'[5]Formulario PPGR1'!#REF!)</f>
        <v>#REF!</v>
      </c>
      <c r="E549" s="392" t="e">
        <f>IF(Tabla1[[#This Row],[Código_Actividad]]="","",'[5]Formulario PPGR1'!#REF!)</f>
        <v>#REF!</v>
      </c>
      <c r="F549" s="392" t="e">
        <f>IF(Tabla1[[#This Row],[Código_Actividad]]="","",'[5]Formulario PPGR1'!#REF!)</f>
        <v>#REF!</v>
      </c>
      <c r="G549" s="381" t="s">
        <v>2234</v>
      </c>
      <c r="H549" s="381" t="s">
        <v>2235</v>
      </c>
      <c r="I549" s="381" t="s">
        <v>1761</v>
      </c>
      <c r="J549" s="381">
        <v>32</v>
      </c>
      <c r="K549" s="382">
        <v>2702.7</v>
      </c>
      <c r="L549" s="382" t="e">
        <f>[6]!Tabla1[[#This Row],[Cantidad de Insumos]]*[6]!Tabla1[[#This Row],[Precio Unitario]]</f>
        <v>#REF!</v>
      </c>
      <c r="M549" s="383">
        <v>237299</v>
      </c>
      <c r="N549" s="384" t="s">
        <v>33</v>
      </c>
    </row>
    <row r="550" spans="2:14" ht="15.75">
      <c r="B550" s="392" t="e">
        <f>IF(Tabla1[[#This Row],[Código_Actividad]]="","",CONCATENATE(Tabla1[[#This Row],[POA]],".",Tabla1[[#This Row],[SRS]],".",Tabla1[[#This Row],[AREA]],".",Tabla1[[#This Row],[TIPO]]))</f>
        <v>#REF!</v>
      </c>
      <c r="C550" s="392" t="e">
        <f>IF(Tabla1[[#This Row],[Código_Actividad]]="","",'[5]Formulario PPGR1'!#REF!)</f>
        <v>#REF!</v>
      </c>
      <c r="D550" s="392" t="e">
        <f>IF(Tabla1[[#This Row],[Código_Actividad]]="","",'[5]Formulario PPGR1'!#REF!)</f>
        <v>#REF!</v>
      </c>
      <c r="E550" s="392" t="e">
        <f>IF(Tabla1[[#This Row],[Código_Actividad]]="","",'[5]Formulario PPGR1'!#REF!)</f>
        <v>#REF!</v>
      </c>
      <c r="F550" s="392" t="e">
        <f>IF(Tabla1[[#This Row],[Código_Actividad]]="","",'[5]Formulario PPGR1'!#REF!)</f>
        <v>#REF!</v>
      </c>
      <c r="G550" s="381" t="s">
        <v>2236</v>
      </c>
      <c r="H550" s="381" t="s">
        <v>2237</v>
      </c>
      <c r="I550" s="381" t="s">
        <v>1769</v>
      </c>
      <c r="J550" s="381">
        <v>8</v>
      </c>
      <c r="K550" s="382">
        <v>6961.5</v>
      </c>
      <c r="L550" s="382" t="e">
        <f>[6]!Tabla1[[#This Row],[Cantidad de Insumos]]*[6]!Tabla1[[#This Row],[Precio Unitario]]</f>
        <v>#REF!</v>
      </c>
      <c r="M550" s="383">
        <v>237299</v>
      </c>
      <c r="N550" s="384" t="s">
        <v>33</v>
      </c>
    </row>
    <row r="551" spans="2:14" ht="15.75">
      <c r="B551" s="392" t="e">
        <f>IF(Tabla1[[#This Row],[Código_Actividad]]="","",CONCATENATE(Tabla1[[#This Row],[POA]],".",Tabla1[[#This Row],[SRS]],".",Tabla1[[#This Row],[AREA]],".",Tabla1[[#This Row],[TIPO]]))</f>
        <v>#REF!</v>
      </c>
      <c r="C551" s="392" t="e">
        <f>IF(Tabla1[[#This Row],[Código_Actividad]]="","",'[5]Formulario PPGR1'!#REF!)</f>
        <v>#REF!</v>
      </c>
      <c r="D551" s="392" t="e">
        <f>IF(Tabla1[[#This Row],[Código_Actividad]]="","",'[5]Formulario PPGR1'!#REF!)</f>
        <v>#REF!</v>
      </c>
      <c r="E551" s="392" t="e">
        <f>IF(Tabla1[[#This Row],[Código_Actividad]]="","",'[5]Formulario PPGR1'!#REF!)</f>
        <v>#REF!</v>
      </c>
      <c r="F551" s="392" t="e">
        <f>IF(Tabla1[[#This Row],[Código_Actividad]]="","",'[5]Formulario PPGR1'!#REF!)</f>
        <v>#REF!</v>
      </c>
      <c r="G551" s="381" t="s">
        <v>2238</v>
      </c>
      <c r="H551" s="381" t="s">
        <v>2239</v>
      </c>
      <c r="I551" s="381" t="s">
        <v>1761</v>
      </c>
      <c r="J551" s="381">
        <v>4</v>
      </c>
      <c r="K551" s="382">
        <v>2210</v>
      </c>
      <c r="L551" s="382" t="e">
        <f>[6]!Tabla1[[#This Row],[Cantidad de Insumos]]*[6]!Tabla1[[#This Row],[Precio Unitario]]</f>
        <v>#REF!</v>
      </c>
      <c r="M551" s="383">
        <v>237299</v>
      </c>
      <c r="N551" s="384" t="s">
        <v>33</v>
      </c>
    </row>
    <row r="552" spans="2:14" ht="15.75">
      <c r="B552" s="392" t="e">
        <f>IF(Tabla1[[#This Row],[Código_Actividad]]="","",CONCATENATE(Tabla1[[#This Row],[POA]],".",Tabla1[[#This Row],[SRS]],".",Tabla1[[#This Row],[AREA]],".",Tabla1[[#This Row],[TIPO]]))</f>
        <v>#REF!</v>
      </c>
      <c r="C552" s="392" t="e">
        <f>IF(Tabla1[[#This Row],[Código_Actividad]]="","",'[5]Formulario PPGR1'!#REF!)</f>
        <v>#REF!</v>
      </c>
      <c r="D552" s="392" t="e">
        <f>IF(Tabla1[[#This Row],[Código_Actividad]]="","",'[5]Formulario PPGR1'!#REF!)</f>
        <v>#REF!</v>
      </c>
      <c r="E552" s="392" t="e">
        <f>IF(Tabla1[[#This Row],[Código_Actividad]]="","",'[5]Formulario PPGR1'!#REF!)</f>
        <v>#REF!</v>
      </c>
      <c r="F552" s="392" t="e">
        <f>IF(Tabla1[[#This Row],[Código_Actividad]]="","",'[5]Formulario PPGR1'!#REF!)</f>
        <v>#REF!</v>
      </c>
      <c r="G552" s="381" t="s">
        <v>2240</v>
      </c>
      <c r="H552" s="381" t="s">
        <v>2241</v>
      </c>
      <c r="I552" s="381" t="s">
        <v>1761</v>
      </c>
      <c r="J552" s="381">
        <v>4</v>
      </c>
      <c r="K552" s="382">
        <v>4859.3999999999996</v>
      </c>
      <c r="L552" s="382" t="e">
        <f>[6]!Tabla1[[#This Row],[Cantidad de Insumos]]*[6]!Tabla1[[#This Row],[Precio Unitario]]</f>
        <v>#REF!</v>
      </c>
      <c r="M552" s="383">
        <v>237299</v>
      </c>
      <c r="N552" s="384" t="s">
        <v>33</v>
      </c>
    </row>
    <row r="553" spans="2:14" ht="15.75">
      <c r="B553" s="392" t="e">
        <f>IF(Tabla1[[#This Row],[Código_Actividad]]="","",CONCATENATE(Tabla1[[#This Row],[POA]],".",Tabla1[[#This Row],[SRS]],".",Tabla1[[#This Row],[AREA]],".",Tabla1[[#This Row],[TIPO]]))</f>
        <v>#REF!</v>
      </c>
      <c r="C553" s="392" t="e">
        <f>IF(Tabla1[[#This Row],[Código_Actividad]]="","",'[5]Formulario PPGR1'!#REF!)</f>
        <v>#REF!</v>
      </c>
      <c r="D553" s="392" t="e">
        <f>IF(Tabla1[[#This Row],[Código_Actividad]]="","",'[5]Formulario PPGR1'!#REF!)</f>
        <v>#REF!</v>
      </c>
      <c r="E553" s="392" t="e">
        <f>IF(Tabla1[[#This Row],[Código_Actividad]]="","",'[5]Formulario PPGR1'!#REF!)</f>
        <v>#REF!</v>
      </c>
      <c r="F553" s="392" t="e">
        <f>IF(Tabla1[[#This Row],[Código_Actividad]]="","",'[5]Formulario PPGR1'!#REF!)</f>
        <v>#REF!</v>
      </c>
      <c r="G553" s="381" t="s">
        <v>2242</v>
      </c>
      <c r="H553" s="381" t="s">
        <v>2243</v>
      </c>
      <c r="I553" s="381" t="s">
        <v>1761</v>
      </c>
      <c r="J553" s="381">
        <v>24</v>
      </c>
      <c r="K553" s="382">
        <v>4269.72</v>
      </c>
      <c r="L553" s="382" t="e">
        <f>[6]!Tabla1[[#This Row],[Cantidad de Insumos]]*[6]!Tabla1[[#This Row],[Precio Unitario]]</f>
        <v>#REF!</v>
      </c>
      <c r="M553" s="383">
        <v>237299</v>
      </c>
      <c r="N553" s="384" t="s">
        <v>33</v>
      </c>
    </row>
    <row r="554" spans="2:14" ht="15.75">
      <c r="B554" s="392" t="e">
        <f>IF(Tabla1[[#This Row],[Código_Actividad]]="","",CONCATENATE(Tabla1[[#This Row],[POA]],".",Tabla1[[#This Row],[SRS]],".",Tabla1[[#This Row],[AREA]],".",Tabla1[[#This Row],[TIPO]]))</f>
        <v>#REF!</v>
      </c>
      <c r="C554" s="392" t="e">
        <f>IF(Tabla1[[#This Row],[Código_Actividad]]="","",'[5]Formulario PPGR1'!#REF!)</f>
        <v>#REF!</v>
      </c>
      <c r="D554" s="392" t="e">
        <f>IF(Tabla1[[#This Row],[Código_Actividad]]="","",'[5]Formulario PPGR1'!#REF!)</f>
        <v>#REF!</v>
      </c>
      <c r="E554" s="392" t="e">
        <f>IF(Tabla1[[#This Row],[Código_Actividad]]="","",'[5]Formulario PPGR1'!#REF!)</f>
        <v>#REF!</v>
      </c>
      <c r="F554" s="392" t="e">
        <f>IF(Tabla1[[#This Row],[Código_Actividad]]="","",'[5]Formulario PPGR1'!#REF!)</f>
        <v>#REF!</v>
      </c>
      <c r="G554" s="381" t="s">
        <v>2244</v>
      </c>
      <c r="H554" s="381" t="s">
        <v>2245</v>
      </c>
      <c r="I554" s="381" t="s">
        <v>1769</v>
      </c>
      <c r="J554" s="381">
        <v>4</v>
      </c>
      <c r="K554" s="382">
        <v>4269.72</v>
      </c>
      <c r="L554" s="382" t="e">
        <f>[6]!Tabla1[[#This Row],[Cantidad de Insumos]]*[6]!Tabla1[[#This Row],[Precio Unitario]]</f>
        <v>#REF!</v>
      </c>
      <c r="M554" s="383">
        <v>237299</v>
      </c>
      <c r="N554" s="384" t="s">
        <v>33</v>
      </c>
    </row>
    <row r="555" spans="2:14" ht="15.75">
      <c r="B555" s="392" t="e">
        <f>IF(Tabla1[[#This Row],[Código_Actividad]]="","",CONCATENATE(Tabla1[[#This Row],[POA]],".",Tabla1[[#This Row],[SRS]],".",Tabla1[[#This Row],[AREA]],".",Tabla1[[#This Row],[TIPO]]))</f>
        <v>#REF!</v>
      </c>
      <c r="C555" s="392" t="e">
        <f>IF(Tabla1[[#This Row],[Código_Actividad]]="","",'[5]Formulario PPGR1'!#REF!)</f>
        <v>#REF!</v>
      </c>
      <c r="D555" s="392" t="e">
        <f>IF(Tabla1[[#This Row],[Código_Actividad]]="","",'[5]Formulario PPGR1'!#REF!)</f>
        <v>#REF!</v>
      </c>
      <c r="E555" s="392" t="e">
        <f>IF(Tabla1[[#This Row],[Código_Actividad]]="","",'[5]Formulario PPGR1'!#REF!)</f>
        <v>#REF!</v>
      </c>
      <c r="F555" s="392" t="e">
        <f>IF(Tabla1[[#This Row],[Código_Actividad]]="","",'[5]Formulario PPGR1'!#REF!)</f>
        <v>#REF!</v>
      </c>
      <c r="G555" s="381" t="s">
        <v>2246</v>
      </c>
      <c r="H555" s="381" t="s">
        <v>2247</v>
      </c>
      <c r="I555" s="381" t="s">
        <v>1769</v>
      </c>
      <c r="J555" s="381">
        <v>4</v>
      </c>
      <c r="K555" s="382">
        <v>4269.72</v>
      </c>
      <c r="L555" s="382" t="e">
        <f>[6]!Tabla1[[#This Row],[Cantidad de Insumos]]*[6]!Tabla1[[#This Row],[Precio Unitario]]</f>
        <v>#REF!</v>
      </c>
      <c r="M555" s="383">
        <v>237299</v>
      </c>
      <c r="N555" s="384" t="s">
        <v>33</v>
      </c>
    </row>
    <row r="556" spans="2:14" ht="15.75">
      <c r="B556" s="392" t="e">
        <f>IF(Tabla1[[#This Row],[Código_Actividad]]="","",CONCATENATE(Tabla1[[#This Row],[POA]],".",Tabla1[[#This Row],[SRS]],".",Tabla1[[#This Row],[AREA]],".",Tabla1[[#This Row],[TIPO]]))</f>
        <v>#REF!</v>
      </c>
      <c r="C556" s="392" t="e">
        <f>IF(Tabla1[[#This Row],[Código_Actividad]]="","",'[5]Formulario PPGR1'!#REF!)</f>
        <v>#REF!</v>
      </c>
      <c r="D556" s="392" t="e">
        <f>IF(Tabla1[[#This Row],[Código_Actividad]]="","",'[5]Formulario PPGR1'!#REF!)</f>
        <v>#REF!</v>
      </c>
      <c r="E556" s="392" t="e">
        <f>IF(Tabla1[[#This Row],[Código_Actividad]]="","",'[5]Formulario PPGR1'!#REF!)</f>
        <v>#REF!</v>
      </c>
      <c r="F556" s="392" t="e">
        <f>IF(Tabla1[[#This Row],[Código_Actividad]]="","",'[5]Formulario PPGR1'!#REF!)</f>
        <v>#REF!</v>
      </c>
      <c r="G556" s="381" t="s">
        <v>2248</v>
      </c>
      <c r="H556" s="381" t="s">
        <v>2249</v>
      </c>
      <c r="I556" s="381" t="s">
        <v>1761</v>
      </c>
      <c r="J556" s="381">
        <v>36</v>
      </c>
      <c r="K556" s="382">
        <v>4914</v>
      </c>
      <c r="L556" s="382" t="e">
        <f>[6]!Tabla1[[#This Row],[Cantidad de Insumos]]*[6]!Tabla1[[#This Row],[Precio Unitario]]</f>
        <v>#REF!</v>
      </c>
      <c r="M556" s="383">
        <v>237299</v>
      </c>
      <c r="N556" s="384" t="s">
        <v>33</v>
      </c>
    </row>
    <row r="557" spans="2:14" ht="15.75">
      <c r="B557" s="392" t="e">
        <f>IF(Tabla1[[#This Row],[Código_Actividad]]="","",CONCATENATE(Tabla1[[#This Row],[POA]],".",Tabla1[[#This Row],[SRS]],".",Tabla1[[#This Row],[AREA]],".",Tabla1[[#This Row],[TIPO]]))</f>
        <v>#REF!</v>
      </c>
      <c r="C557" s="392" t="e">
        <f>IF(Tabla1[[#This Row],[Código_Actividad]]="","",'[5]Formulario PPGR1'!#REF!)</f>
        <v>#REF!</v>
      </c>
      <c r="D557" s="392" t="e">
        <f>IF(Tabla1[[#This Row],[Código_Actividad]]="","",'[5]Formulario PPGR1'!#REF!)</f>
        <v>#REF!</v>
      </c>
      <c r="E557" s="392" t="e">
        <f>IF(Tabla1[[#This Row],[Código_Actividad]]="","",'[5]Formulario PPGR1'!#REF!)</f>
        <v>#REF!</v>
      </c>
      <c r="F557" s="392" t="e">
        <f>IF(Tabla1[[#This Row],[Código_Actividad]]="","",'[5]Formulario PPGR1'!#REF!)</f>
        <v>#REF!</v>
      </c>
      <c r="G557" s="381" t="s">
        <v>2250</v>
      </c>
      <c r="H557" s="381" t="s">
        <v>2251</v>
      </c>
      <c r="I557" s="381" t="s">
        <v>1769</v>
      </c>
      <c r="J557" s="381">
        <v>36</v>
      </c>
      <c r="K557" s="382">
        <v>4914</v>
      </c>
      <c r="L557" s="382" t="e">
        <f>[6]!Tabla1[[#This Row],[Cantidad de Insumos]]*[6]!Tabla1[[#This Row],[Precio Unitario]]</f>
        <v>#REF!</v>
      </c>
      <c r="M557" s="383">
        <v>237299</v>
      </c>
      <c r="N557" s="384" t="s">
        <v>33</v>
      </c>
    </row>
    <row r="558" spans="2:14" ht="15.75">
      <c r="B558" s="392" t="e">
        <f>IF(Tabla1[[#This Row],[Código_Actividad]]="","",CONCATENATE(Tabla1[[#This Row],[POA]],".",Tabla1[[#This Row],[SRS]],".",Tabla1[[#This Row],[AREA]],".",Tabla1[[#This Row],[TIPO]]))</f>
        <v>#REF!</v>
      </c>
      <c r="C558" s="392" t="e">
        <f>IF(Tabla1[[#This Row],[Código_Actividad]]="","",'[5]Formulario PPGR1'!#REF!)</f>
        <v>#REF!</v>
      </c>
      <c r="D558" s="392" t="e">
        <f>IF(Tabla1[[#This Row],[Código_Actividad]]="","",'[5]Formulario PPGR1'!#REF!)</f>
        <v>#REF!</v>
      </c>
      <c r="E558" s="392" t="e">
        <f>IF(Tabla1[[#This Row],[Código_Actividad]]="","",'[5]Formulario PPGR1'!#REF!)</f>
        <v>#REF!</v>
      </c>
      <c r="F558" s="392" t="e">
        <f>IF(Tabla1[[#This Row],[Código_Actividad]]="","",'[5]Formulario PPGR1'!#REF!)</f>
        <v>#REF!</v>
      </c>
      <c r="G558" s="381" t="s">
        <v>2252</v>
      </c>
      <c r="H558" s="381" t="s">
        <v>2253</v>
      </c>
      <c r="I558" s="381" t="s">
        <v>1761</v>
      </c>
      <c r="J558" s="381">
        <v>60</v>
      </c>
      <c r="K558" s="382">
        <v>1719.9</v>
      </c>
      <c r="L558" s="382" t="e">
        <f>[6]!Tabla1[[#This Row],[Cantidad de Insumos]]*[6]!Tabla1[[#This Row],[Precio Unitario]]</f>
        <v>#REF!</v>
      </c>
      <c r="M558" s="383">
        <v>237299</v>
      </c>
      <c r="N558" s="384" t="s">
        <v>33</v>
      </c>
    </row>
    <row r="559" spans="2:14" ht="15.75">
      <c r="B559" s="392" t="e">
        <f>IF(Tabla1[[#This Row],[Código_Actividad]]="","",CONCATENATE(Tabla1[[#This Row],[POA]],".",Tabla1[[#This Row],[SRS]],".",Tabla1[[#This Row],[AREA]],".",Tabla1[[#This Row],[TIPO]]))</f>
        <v>#REF!</v>
      </c>
      <c r="C559" s="392" t="e">
        <f>IF(Tabla1[[#This Row],[Código_Actividad]]="","",'[5]Formulario PPGR1'!#REF!)</f>
        <v>#REF!</v>
      </c>
      <c r="D559" s="392" t="e">
        <f>IF(Tabla1[[#This Row],[Código_Actividad]]="","",'[5]Formulario PPGR1'!#REF!)</f>
        <v>#REF!</v>
      </c>
      <c r="E559" s="392" t="e">
        <f>IF(Tabla1[[#This Row],[Código_Actividad]]="","",'[5]Formulario PPGR1'!#REF!)</f>
        <v>#REF!</v>
      </c>
      <c r="F559" s="392" t="e">
        <f>IF(Tabla1[[#This Row],[Código_Actividad]]="","",'[5]Formulario PPGR1'!#REF!)</f>
        <v>#REF!</v>
      </c>
      <c r="G559" s="381" t="s">
        <v>2254</v>
      </c>
      <c r="H559" s="381" t="s">
        <v>2255</v>
      </c>
      <c r="I559" s="381" t="s">
        <v>1761</v>
      </c>
      <c r="J559" s="381">
        <v>4</v>
      </c>
      <c r="K559" s="382">
        <v>1883.7</v>
      </c>
      <c r="L559" s="382" t="e">
        <f>[6]!Tabla1[[#This Row],[Cantidad de Insumos]]*[6]!Tabla1[[#This Row],[Precio Unitario]]</f>
        <v>#REF!</v>
      </c>
      <c r="M559" s="383">
        <v>237299</v>
      </c>
      <c r="N559" s="384" t="s">
        <v>33</v>
      </c>
    </row>
    <row r="560" spans="2:14" ht="15.75">
      <c r="B560" s="392" t="e">
        <f>IF(Tabla1[[#This Row],[Código_Actividad]]="","",CONCATENATE(Tabla1[[#This Row],[POA]],".",Tabla1[[#This Row],[SRS]],".",Tabla1[[#This Row],[AREA]],".",Tabla1[[#This Row],[TIPO]]))</f>
        <v>#REF!</v>
      </c>
      <c r="C560" s="392" t="e">
        <f>IF(Tabla1[[#This Row],[Código_Actividad]]="","",'[5]Formulario PPGR1'!#REF!)</f>
        <v>#REF!</v>
      </c>
      <c r="D560" s="392" t="e">
        <f>IF(Tabla1[[#This Row],[Código_Actividad]]="","",'[5]Formulario PPGR1'!#REF!)</f>
        <v>#REF!</v>
      </c>
      <c r="E560" s="392" t="e">
        <f>IF(Tabla1[[#This Row],[Código_Actividad]]="","",'[5]Formulario PPGR1'!#REF!)</f>
        <v>#REF!</v>
      </c>
      <c r="F560" s="392" t="e">
        <f>IF(Tabla1[[#This Row],[Código_Actividad]]="","",'[5]Formulario PPGR1'!#REF!)</f>
        <v>#REF!</v>
      </c>
      <c r="G560" s="381" t="s">
        <v>2256</v>
      </c>
      <c r="H560" s="381" t="s">
        <v>2257</v>
      </c>
      <c r="I560" s="381" t="s">
        <v>1761</v>
      </c>
      <c r="J560" s="381">
        <v>24</v>
      </c>
      <c r="K560" s="382">
        <v>1883.7</v>
      </c>
      <c r="L560" s="382" t="e">
        <f>[6]!Tabla1[[#This Row],[Cantidad de Insumos]]*[6]!Tabla1[[#This Row],[Precio Unitario]]</f>
        <v>#REF!</v>
      </c>
      <c r="M560" s="383">
        <v>237299</v>
      </c>
      <c r="N560" s="384" t="s">
        <v>33</v>
      </c>
    </row>
    <row r="561" spans="2:14" ht="15.75">
      <c r="B561" s="392" t="e">
        <f>IF(Tabla1[[#This Row],[Código_Actividad]]="","",CONCATENATE(Tabla1[[#This Row],[POA]],".",Tabla1[[#This Row],[SRS]],".",Tabla1[[#This Row],[AREA]],".",Tabla1[[#This Row],[TIPO]]))</f>
        <v>#REF!</v>
      </c>
      <c r="C561" s="392" t="e">
        <f>IF(Tabla1[[#This Row],[Código_Actividad]]="","",'[5]Formulario PPGR1'!#REF!)</f>
        <v>#REF!</v>
      </c>
      <c r="D561" s="392" t="e">
        <f>IF(Tabla1[[#This Row],[Código_Actividad]]="","",'[5]Formulario PPGR1'!#REF!)</f>
        <v>#REF!</v>
      </c>
      <c r="E561" s="392" t="e">
        <f>IF(Tabla1[[#This Row],[Código_Actividad]]="","",'[5]Formulario PPGR1'!#REF!)</f>
        <v>#REF!</v>
      </c>
      <c r="F561" s="392" t="e">
        <f>IF(Tabla1[[#This Row],[Código_Actividad]]="","",'[5]Formulario PPGR1'!#REF!)</f>
        <v>#REF!</v>
      </c>
      <c r="G561" s="381" t="s">
        <v>2258</v>
      </c>
      <c r="H561" s="381" t="s">
        <v>2259</v>
      </c>
      <c r="I561" s="381" t="s">
        <v>1761</v>
      </c>
      <c r="J561" s="381">
        <v>24</v>
      </c>
      <c r="K561" s="382">
        <v>2730</v>
      </c>
      <c r="L561" s="382" t="e">
        <f>[6]!Tabla1[[#This Row],[Cantidad de Insumos]]*[6]!Tabla1[[#This Row],[Precio Unitario]]</f>
        <v>#REF!</v>
      </c>
      <c r="M561" s="383">
        <v>237299</v>
      </c>
      <c r="N561" s="384" t="s">
        <v>33</v>
      </c>
    </row>
    <row r="562" spans="2:14" ht="15.75">
      <c r="B562" s="392" t="e">
        <f>IF(Tabla1[[#This Row],[Código_Actividad]]="","",CONCATENATE(Tabla1[[#This Row],[POA]],".",Tabla1[[#This Row],[SRS]],".",Tabla1[[#This Row],[AREA]],".",Tabla1[[#This Row],[TIPO]]))</f>
        <v>#REF!</v>
      </c>
      <c r="C562" s="392" t="e">
        <f>IF(Tabla1[[#This Row],[Código_Actividad]]="","",'[5]Formulario PPGR1'!#REF!)</f>
        <v>#REF!</v>
      </c>
      <c r="D562" s="392" t="e">
        <f>IF(Tabla1[[#This Row],[Código_Actividad]]="","",'[5]Formulario PPGR1'!#REF!)</f>
        <v>#REF!</v>
      </c>
      <c r="E562" s="392" t="e">
        <f>IF(Tabla1[[#This Row],[Código_Actividad]]="","",'[5]Formulario PPGR1'!#REF!)</f>
        <v>#REF!</v>
      </c>
      <c r="F562" s="392" t="e">
        <f>IF(Tabla1[[#This Row],[Código_Actividad]]="","",'[5]Formulario PPGR1'!#REF!)</f>
        <v>#REF!</v>
      </c>
      <c r="G562" s="381" t="s">
        <v>2260</v>
      </c>
      <c r="H562" s="381" t="s">
        <v>2261</v>
      </c>
      <c r="I562" s="381" t="s">
        <v>1761</v>
      </c>
      <c r="J562" s="381">
        <v>4</v>
      </c>
      <c r="K562" s="382">
        <v>2730</v>
      </c>
      <c r="L562" s="382" t="e">
        <f>[6]!Tabla1[[#This Row],[Cantidad de Insumos]]*[6]!Tabla1[[#This Row],[Precio Unitario]]</f>
        <v>#REF!</v>
      </c>
      <c r="M562" s="383">
        <v>237299</v>
      </c>
      <c r="N562" s="384" t="s">
        <v>33</v>
      </c>
    </row>
    <row r="563" spans="2:14" ht="15.75">
      <c r="B563" s="392" t="e">
        <f>IF(Tabla1[[#This Row],[Código_Actividad]]="","",CONCATENATE(Tabla1[[#This Row],[POA]],".",Tabla1[[#This Row],[SRS]],".",Tabla1[[#This Row],[AREA]],".",Tabla1[[#This Row],[TIPO]]))</f>
        <v>#REF!</v>
      </c>
      <c r="C563" s="392" t="e">
        <f>IF(Tabla1[[#This Row],[Código_Actividad]]="","",'[5]Formulario PPGR1'!#REF!)</f>
        <v>#REF!</v>
      </c>
      <c r="D563" s="392" t="e">
        <f>IF(Tabla1[[#This Row],[Código_Actividad]]="","",'[5]Formulario PPGR1'!#REF!)</f>
        <v>#REF!</v>
      </c>
      <c r="E563" s="392" t="e">
        <f>IF(Tabla1[[#This Row],[Código_Actividad]]="","",'[5]Formulario PPGR1'!#REF!)</f>
        <v>#REF!</v>
      </c>
      <c r="F563" s="392" t="e">
        <f>IF(Tabla1[[#This Row],[Código_Actividad]]="","",'[5]Formulario PPGR1'!#REF!)</f>
        <v>#REF!</v>
      </c>
      <c r="G563" s="381" t="s">
        <v>2262</v>
      </c>
      <c r="H563" s="381" t="s">
        <v>2263</v>
      </c>
      <c r="I563" s="381" t="s">
        <v>1761</v>
      </c>
      <c r="J563" s="381">
        <v>4</v>
      </c>
      <c r="K563" s="382">
        <v>21840</v>
      </c>
      <c r="L563" s="382" t="e">
        <f>[6]!Tabla1[[#This Row],[Cantidad de Insumos]]*[6]!Tabla1[[#This Row],[Precio Unitario]]</f>
        <v>#REF!</v>
      </c>
      <c r="M563" s="383">
        <v>237299</v>
      </c>
      <c r="N563" s="384" t="s">
        <v>33</v>
      </c>
    </row>
    <row r="564" spans="2:14" ht="15.75">
      <c r="B564" s="392" t="e">
        <f>IF(Tabla1[[#This Row],[Código_Actividad]]="","",CONCATENATE(Tabla1[[#This Row],[POA]],".",Tabla1[[#This Row],[SRS]],".",Tabla1[[#This Row],[AREA]],".",Tabla1[[#This Row],[TIPO]]))</f>
        <v>#REF!</v>
      </c>
      <c r="C564" s="392" t="e">
        <f>IF(Tabla1[[#This Row],[Código_Actividad]]="","",'[5]Formulario PPGR1'!#REF!)</f>
        <v>#REF!</v>
      </c>
      <c r="D564" s="392" t="e">
        <f>IF(Tabla1[[#This Row],[Código_Actividad]]="","",'[5]Formulario PPGR1'!#REF!)</f>
        <v>#REF!</v>
      </c>
      <c r="E564" s="392" t="e">
        <f>IF(Tabla1[[#This Row],[Código_Actividad]]="","",'[5]Formulario PPGR1'!#REF!)</f>
        <v>#REF!</v>
      </c>
      <c r="F564" s="392" t="e">
        <f>IF(Tabla1[[#This Row],[Código_Actividad]]="","",'[5]Formulario PPGR1'!#REF!)</f>
        <v>#REF!</v>
      </c>
      <c r="G564" s="381" t="s">
        <v>2264</v>
      </c>
      <c r="H564" s="381" t="s">
        <v>2265</v>
      </c>
      <c r="I564" s="381" t="s">
        <v>1761</v>
      </c>
      <c r="J564" s="381">
        <v>4</v>
      </c>
      <c r="K564" s="382">
        <v>21840</v>
      </c>
      <c r="L564" s="382" t="e">
        <f>[6]!Tabla1[[#This Row],[Cantidad de Insumos]]*[6]!Tabla1[[#This Row],[Precio Unitario]]</f>
        <v>#REF!</v>
      </c>
      <c r="M564" s="383">
        <v>237299</v>
      </c>
      <c r="N564" s="384" t="s">
        <v>33</v>
      </c>
    </row>
    <row r="565" spans="2:14" ht="15.75">
      <c r="B565" s="392" t="e">
        <f>IF(Tabla1[[#This Row],[Código_Actividad]]="","",CONCATENATE(Tabla1[[#This Row],[POA]],".",Tabla1[[#This Row],[SRS]],".",Tabla1[[#This Row],[AREA]],".",Tabla1[[#This Row],[TIPO]]))</f>
        <v>#REF!</v>
      </c>
      <c r="C565" s="392" t="e">
        <f>IF(Tabla1[[#This Row],[Código_Actividad]]="","",'[5]Formulario PPGR1'!#REF!)</f>
        <v>#REF!</v>
      </c>
      <c r="D565" s="392" t="e">
        <f>IF(Tabla1[[#This Row],[Código_Actividad]]="","",'[5]Formulario PPGR1'!#REF!)</f>
        <v>#REF!</v>
      </c>
      <c r="E565" s="392" t="e">
        <f>IF(Tabla1[[#This Row],[Código_Actividad]]="","",'[5]Formulario PPGR1'!#REF!)</f>
        <v>#REF!</v>
      </c>
      <c r="F565" s="392" t="e">
        <f>IF(Tabla1[[#This Row],[Código_Actividad]]="","",'[5]Formulario PPGR1'!#REF!)</f>
        <v>#REF!</v>
      </c>
      <c r="G565" s="381" t="s">
        <v>2266</v>
      </c>
      <c r="H565" s="381" t="s">
        <v>2267</v>
      </c>
      <c r="I565" s="381" t="s">
        <v>1761</v>
      </c>
      <c r="J565" s="381">
        <v>80</v>
      </c>
      <c r="K565" s="382">
        <v>14141.4</v>
      </c>
      <c r="L565" s="382" t="e">
        <f>[6]!Tabla1[[#This Row],[Cantidad de Insumos]]*[6]!Tabla1[[#This Row],[Precio Unitario]]</f>
        <v>#REF!</v>
      </c>
      <c r="M565" s="383">
        <v>237299</v>
      </c>
      <c r="N565" s="384" t="s">
        <v>33</v>
      </c>
    </row>
    <row r="566" spans="2:14" ht="15.75">
      <c r="B566" s="392" t="e">
        <f>IF(Tabla1[[#This Row],[Código_Actividad]]="","",CONCATENATE(Tabla1[[#This Row],[POA]],".",Tabla1[[#This Row],[SRS]],".",Tabla1[[#This Row],[AREA]],".",Tabla1[[#This Row],[TIPO]]))</f>
        <v>#REF!</v>
      </c>
      <c r="C566" s="392" t="e">
        <f>IF(Tabla1[[#This Row],[Código_Actividad]]="","",'[5]Formulario PPGR1'!#REF!)</f>
        <v>#REF!</v>
      </c>
      <c r="D566" s="392" t="e">
        <f>IF(Tabla1[[#This Row],[Código_Actividad]]="","",'[5]Formulario PPGR1'!#REF!)</f>
        <v>#REF!</v>
      </c>
      <c r="E566" s="392" t="e">
        <f>IF(Tabla1[[#This Row],[Código_Actividad]]="","",'[5]Formulario PPGR1'!#REF!)</f>
        <v>#REF!</v>
      </c>
      <c r="F566" s="392" t="e">
        <f>IF(Tabla1[[#This Row],[Código_Actividad]]="","",'[5]Formulario PPGR1'!#REF!)</f>
        <v>#REF!</v>
      </c>
      <c r="G566" s="381" t="s">
        <v>2268</v>
      </c>
      <c r="H566" s="381" t="s">
        <v>2269</v>
      </c>
      <c r="I566" s="381" t="s">
        <v>1761</v>
      </c>
      <c r="J566" s="381">
        <v>8</v>
      </c>
      <c r="K566" s="382">
        <v>6961.5</v>
      </c>
      <c r="L566" s="382" t="e">
        <f>[6]!Tabla1[[#This Row],[Cantidad de Insumos]]*[6]!Tabla1[[#This Row],[Precio Unitario]]</f>
        <v>#REF!</v>
      </c>
      <c r="M566" s="383">
        <v>237299</v>
      </c>
      <c r="N566" s="384" t="s">
        <v>33</v>
      </c>
    </row>
    <row r="567" spans="2:14" ht="15.75">
      <c r="B567" s="392" t="e">
        <f>IF(Tabla1[[#This Row],[Código_Actividad]]="","",CONCATENATE(Tabla1[[#This Row],[POA]],".",Tabla1[[#This Row],[SRS]],".",Tabla1[[#This Row],[AREA]],".",Tabla1[[#This Row],[TIPO]]))</f>
        <v>#REF!</v>
      </c>
      <c r="C567" s="392" t="e">
        <f>IF(Tabla1[[#This Row],[Código_Actividad]]="","",'[5]Formulario PPGR1'!#REF!)</f>
        <v>#REF!</v>
      </c>
      <c r="D567" s="392" t="e">
        <f>IF(Tabla1[[#This Row],[Código_Actividad]]="","",'[5]Formulario PPGR1'!#REF!)</f>
        <v>#REF!</v>
      </c>
      <c r="E567" s="392" t="e">
        <f>IF(Tabla1[[#This Row],[Código_Actividad]]="","",'[5]Formulario PPGR1'!#REF!)</f>
        <v>#REF!</v>
      </c>
      <c r="F567" s="392" t="e">
        <f>IF(Tabla1[[#This Row],[Código_Actividad]]="","",'[5]Formulario PPGR1'!#REF!)</f>
        <v>#REF!</v>
      </c>
      <c r="G567" s="381" t="s">
        <v>2270</v>
      </c>
      <c r="H567" s="381" t="s">
        <v>2271</v>
      </c>
      <c r="I567" s="381" t="s">
        <v>1761</v>
      </c>
      <c r="J567" s="381">
        <v>4</v>
      </c>
      <c r="K567" s="382">
        <v>6961.5</v>
      </c>
      <c r="L567" s="382" t="e">
        <f>[6]!Tabla1[[#This Row],[Cantidad de Insumos]]*[6]!Tabla1[[#This Row],[Precio Unitario]]</f>
        <v>#REF!</v>
      </c>
      <c r="M567" s="383">
        <v>237299</v>
      </c>
      <c r="N567" s="384" t="s">
        <v>33</v>
      </c>
    </row>
    <row r="568" spans="2:14" ht="15.75">
      <c r="B568" s="392" t="e">
        <f>IF(Tabla1[[#This Row],[Código_Actividad]]="","",CONCATENATE(Tabla1[[#This Row],[POA]],".",Tabla1[[#This Row],[SRS]],".",Tabla1[[#This Row],[AREA]],".",Tabla1[[#This Row],[TIPO]]))</f>
        <v>#REF!</v>
      </c>
      <c r="C568" s="392" t="e">
        <f>IF(Tabla1[[#This Row],[Código_Actividad]]="","",'[5]Formulario PPGR1'!#REF!)</f>
        <v>#REF!</v>
      </c>
      <c r="D568" s="392" t="e">
        <f>IF(Tabla1[[#This Row],[Código_Actividad]]="","",'[5]Formulario PPGR1'!#REF!)</f>
        <v>#REF!</v>
      </c>
      <c r="E568" s="392" t="e">
        <f>IF(Tabla1[[#This Row],[Código_Actividad]]="","",'[5]Formulario PPGR1'!#REF!)</f>
        <v>#REF!</v>
      </c>
      <c r="F568" s="392" t="e">
        <f>IF(Tabla1[[#This Row],[Código_Actividad]]="","",'[5]Formulario PPGR1'!#REF!)</f>
        <v>#REF!</v>
      </c>
      <c r="G568" s="381" t="s">
        <v>2272</v>
      </c>
      <c r="H568" s="381" t="s">
        <v>2273</v>
      </c>
      <c r="I568" s="381" t="s">
        <v>1761</v>
      </c>
      <c r="J568" s="381">
        <v>24</v>
      </c>
      <c r="K568" s="382">
        <v>1575.9</v>
      </c>
      <c r="L568" s="382" t="e">
        <f>[6]!Tabla1[[#This Row],[Cantidad de Insumos]]*[6]!Tabla1[[#This Row],[Precio Unitario]]</f>
        <v>#REF!</v>
      </c>
      <c r="M568" s="383">
        <v>237299</v>
      </c>
      <c r="N568" s="384" t="s">
        <v>33</v>
      </c>
    </row>
    <row r="569" spans="2:14" ht="15.75">
      <c r="B569" s="392" t="e">
        <f>IF(Tabla1[[#This Row],[Código_Actividad]]="","",CONCATENATE(Tabla1[[#This Row],[POA]],".",Tabla1[[#This Row],[SRS]],".",Tabla1[[#This Row],[AREA]],".",Tabla1[[#This Row],[TIPO]]))</f>
        <v>#REF!</v>
      </c>
      <c r="C569" s="392" t="e">
        <f>IF(Tabla1[[#This Row],[Código_Actividad]]="","",'[5]Formulario PPGR1'!#REF!)</f>
        <v>#REF!</v>
      </c>
      <c r="D569" s="392" t="e">
        <f>IF(Tabla1[[#This Row],[Código_Actividad]]="","",'[5]Formulario PPGR1'!#REF!)</f>
        <v>#REF!</v>
      </c>
      <c r="E569" s="392" t="e">
        <f>IF(Tabla1[[#This Row],[Código_Actividad]]="","",'[5]Formulario PPGR1'!#REF!)</f>
        <v>#REF!</v>
      </c>
      <c r="F569" s="392" t="e">
        <f>IF(Tabla1[[#This Row],[Código_Actividad]]="","",'[5]Formulario PPGR1'!#REF!)</f>
        <v>#REF!</v>
      </c>
      <c r="G569" s="381" t="s">
        <v>2274</v>
      </c>
      <c r="H569" s="381" t="s">
        <v>2275</v>
      </c>
      <c r="I569" s="381" t="s">
        <v>1761</v>
      </c>
      <c r="J569" s="381">
        <v>4</v>
      </c>
      <c r="K569" s="382">
        <v>1575.9</v>
      </c>
      <c r="L569" s="382" t="e">
        <f>[6]!Tabla1[[#This Row],[Cantidad de Insumos]]*[6]!Tabla1[[#This Row],[Precio Unitario]]</f>
        <v>#REF!</v>
      </c>
      <c r="M569" s="383">
        <v>237299</v>
      </c>
      <c r="N569" s="384" t="s">
        <v>33</v>
      </c>
    </row>
    <row r="570" spans="2:14" ht="15.75">
      <c r="B570" s="392" t="e">
        <f>IF(Tabla1[[#This Row],[Código_Actividad]]="","",CONCATENATE(Tabla1[[#This Row],[POA]],".",Tabla1[[#This Row],[SRS]],".",Tabla1[[#This Row],[AREA]],".",Tabla1[[#This Row],[TIPO]]))</f>
        <v>#REF!</v>
      </c>
      <c r="C570" s="392" t="e">
        <f>IF(Tabla1[[#This Row],[Código_Actividad]]="","",'[5]Formulario PPGR1'!#REF!)</f>
        <v>#REF!</v>
      </c>
      <c r="D570" s="392" t="e">
        <f>IF(Tabla1[[#This Row],[Código_Actividad]]="","",'[5]Formulario PPGR1'!#REF!)</f>
        <v>#REF!</v>
      </c>
      <c r="E570" s="392" t="e">
        <f>IF(Tabla1[[#This Row],[Código_Actividad]]="","",'[5]Formulario PPGR1'!#REF!)</f>
        <v>#REF!</v>
      </c>
      <c r="F570" s="392" t="e">
        <f>IF(Tabla1[[#This Row],[Código_Actividad]]="","",'[5]Formulario PPGR1'!#REF!)</f>
        <v>#REF!</v>
      </c>
      <c r="G570" s="381" t="s">
        <v>2276</v>
      </c>
      <c r="H570" s="381" t="s">
        <v>2277</v>
      </c>
      <c r="I570" s="381"/>
      <c r="J570" s="381">
        <v>32</v>
      </c>
      <c r="K570" s="382">
        <v>27529.42</v>
      </c>
      <c r="L570" s="382" t="e">
        <f>[6]!Tabla1[[#This Row],[Cantidad de Insumos]]*[6]!Tabla1[[#This Row],[Precio Unitario]]</f>
        <v>#REF!</v>
      </c>
      <c r="M570" s="383">
        <v>237299</v>
      </c>
      <c r="N570" s="384" t="s">
        <v>33</v>
      </c>
    </row>
    <row r="571" spans="2:14" ht="15.75">
      <c r="B571" s="392" t="e">
        <f>IF(Tabla1[[#This Row],[Código_Actividad]]="","",CONCATENATE(Tabla1[[#This Row],[POA]],".",Tabla1[[#This Row],[SRS]],".",Tabla1[[#This Row],[AREA]],".",Tabla1[[#This Row],[TIPO]]))</f>
        <v>#REF!</v>
      </c>
      <c r="C571" s="392" t="e">
        <f>IF(Tabla1[[#This Row],[Código_Actividad]]="","",'[5]Formulario PPGR1'!#REF!)</f>
        <v>#REF!</v>
      </c>
      <c r="D571" s="392" t="e">
        <f>IF(Tabla1[[#This Row],[Código_Actividad]]="","",'[5]Formulario PPGR1'!#REF!)</f>
        <v>#REF!</v>
      </c>
      <c r="E571" s="392" t="e">
        <f>IF(Tabla1[[#This Row],[Código_Actividad]]="","",'[5]Formulario PPGR1'!#REF!)</f>
        <v>#REF!</v>
      </c>
      <c r="F571" s="392" t="e">
        <f>IF(Tabla1[[#This Row],[Código_Actividad]]="","",'[5]Formulario PPGR1'!#REF!)</f>
        <v>#REF!</v>
      </c>
      <c r="G571" s="381" t="s">
        <v>2278</v>
      </c>
      <c r="H571" s="381" t="s">
        <v>2279</v>
      </c>
      <c r="I571" s="381" t="s">
        <v>1761</v>
      </c>
      <c r="J571" s="381">
        <v>4</v>
      </c>
      <c r="K571" s="382">
        <v>7639.8</v>
      </c>
      <c r="L571" s="382" t="e">
        <f>[6]!Tabla1[[#This Row],[Cantidad de Insumos]]*[6]!Tabla1[[#This Row],[Precio Unitario]]</f>
        <v>#REF!</v>
      </c>
      <c r="M571" s="383">
        <v>237299</v>
      </c>
      <c r="N571" s="384" t="s">
        <v>33</v>
      </c>
    </row>
    <row r="572" spans="2:14" ht="15.75">
      <c r="B572" s="392" t="e">
        <f>IF(Tabla1[[#This Row],[Código_Actividad]]="","",CONCATENATE(Tabla1[[#This Row],[POA]],".",Tabla1[[#This Row],[SRS]],".",Tabla1[[#This Row],[AREA]],".",Tabla1[[#This Row],[TIPO]]))</f>
        <v>#REF!</v>
      </c>
      <c r="C572" s="392" t="e">
        <f>IF(Tabla1[[#This Row],[Código_Actividad]]="","",'[5]Formulario PPGR1'!#REF!)</f>
        <v>#REF!</v>
      </c>
      <c r="D572" s="392" t="e">
        <f>IF(Tabla1[[#This Row],[Código_Actividad]]="","",'[5]Formulario PPGR1'!#REF!)</f>
        <v>#REF!</v>
      </c>
      <c r="E572" s="392" t="e">
        <f>IF(Tabla1[[#This Row],[Código_Actividad]]="","",'[5]Formulario PPGR1'!#REF!)</f>
        <v>#REF!</v>
      </c>
      <c r="F572" s="392" t="e">
        <f>IF(Tabla1[[#This Row],[Código_Actividad]]="","",'[5]Formulario PPGR1'!#REF!)</f>
        <v>#REF!</v>
      </c>
      <c r="G572" s="381" t="s">
        <v>2280</v>
      </c>
      <c r="H572" s="381" t="s">
        <v>2281</v>
      </c>
      <c r="I572" s="381" t="s">
        <v>1761</v>
      </c>
      <c r="J572" s="381">
        <v>4</v>
      </c>
      <c r="K572" s="382">
        <v>1730.4</v>
      </c>
      <c r="L572" s="382" t="e">
        <f>[6]!Tabla1[[#This Row],[Cantidad de Insumos]]*[6]!Tabla1[[#This Row],[Precio Unitario]]</f>
        <v>#REF!</v>
      </c>
      <c r="M572" s="383">
        <v>237299</v>
      </c>
      <c r="N572" s="384" t="s">
        <v>33</v>
      </c>
    </row>
    <row r="573" spans="2:14" ht="15.75">
      <c r="B573" s="392" t="e">
        <f>IF(Tabla1[[#This Row],[Código_Actividad]]="","",CONCATENATE(Tabla1[[#This Row],[POA]],".",Tabla1[[#This Row],[SRS]],".",Tabla1[[#This Row],[AREA]],".",Tabla1[[#This Row],[TIPO]]))</f>
        <v>#REF!</v>
      </c>
      <c r="C573" s="392" t="e">
        <f>IF(Tabla1[[#This Row],[Código_Actividad]]="","",'[5]Formulario PPGR1'!#REF!)</f>
        <v>#REF!</v>
      </c>
      <c r="D573" s="392" t="e">
        <f>IF(Tabla1[[#This Row],[Código_Actividad]]="","",'[5]Formulario PPGR1'!#REF!)</f>
        <v>#REF!</v>
      </c>
      <c r="E573" s="392" t="e">
        <f>IF(Tabla1[[#This Row],[Código_Actividad]]="","",'[5]Formulario PPGR1'!#REF!)</f>
        <v>#REF!</v>
      </c>
      <c r="F573" s="392" t="e">
        <f>IF(Tabla1[[#This Row],[Código_Actividad]]="","",'[5]Formulario PPGR1'!#REF!)</f>
        <v>#REF!</v>
      </c>
      <c r="G573" s="381" t="s">
        <v>2282</v>
      </c>
      <c r="H573" s="381" t="s">
        <v>2283</v>
      </c>
      <c r="I573" s="381" t="s">
        <v>1761</v>
      </c>
      <c r="J573" s="381">
        <v>4</v>
      </c>
      <c r="K573" s="382">
        <v>1338.2</v>
      </c>
      <c r="L573" s="382" t="e">
        <f>[6]!Tabla1[[#This Row],[Cantidad de Insumos]]*[6]!Tabla1[[#This Row],[Precio Unitario]]</f>
        <v>#REF!</v>
      </c>
      <c r="M573" s="383">
        <v>237299</v>
      </c>
      <c r="N573" s="384" t="s">
        <v>33</v>
      </c>
    </row>
    <row r="574" spans="2:14" ht="15.75">
      <c r="B574" s="392" t="e">
        <f>IF(Tabla1[[#This Row],[Código_Actividad]]="","",CONCATENATE(Tabla1[[#This Row],[POA]],".",Tabla1[[#This Row],[SRS]],".",Tabla1[[#This Row],[AREA]],".",Tabla1[[#This Row],[TIPO]]))</f>
        <v>#REF!</v>
      </c>
      <c r="C574" s="392" t="e">
        <f>IF(Tabla1[[#This Row],[Código_Actividad]]="","",'[5]Formulario PPGR1'!#REF!)</f>
        <v>#REF!</v>
      </c>
      <c r="D574" s="392" t="e">
        <f>IF(Tabla1[[#This Row],[Código_Actividad]]="","",'[5]Formulario PPGR1'!#REF!)</f>
        <v>#REF!</v>
      </c>
      <c r="E574" s="392" t="e">
        <f>IF(Tabla1[[#This Row],[Código_Actividad]]="","",'[5]Formulario PPGR1'!#REF!)</f>
        <v>#REF!</v>
      </c>
      <c r="F574" s="392" t="e">
        <f>IF(Tabla1[[#This Row],[Código_Actividad]]="","",'[5]Formulario PPGR1'!#REF!)</f>
        <v>#REF!</v>
      </c>
      <c r="G574" s="381" t="s">
        <v>2284</v>
      </c>
      <c r="H574" s="381" t="s">
        <v>2285</v>
      </c>
      <c r="I574" s="381" t="s">
        <v>1761</v>
      </c>
      <c r="J574" s="381">
        <v>4</v>
      </c>
      <c r="K574" s="382">
        <v>5023.3999999999996</v>
      </c>
      <c r="L574" s="382" t="e">
        <f>[6]!Tabla1[[#This Row],[Cantidad de Insumos]]*[6]!Tabla1[[#This Row],[Precio Unitario]]</f>
        <v>#REF!</v>
      </c>
      <c r="M574" s="383">
        <v>237299</v>
      </c>
      <c r="N574" s="384" t="s">
        <v>33</v>
      </c>
    </row>
    <row r="575" spans="2:14" ht="15.75">
      <c r="B575" s="392" t="e">
        <f>IF(Tabla1[[#This Row],[Código_Actividad]]="","",CONCATENATE(Tabla1[[#This Row],[POA]],".",Tabla1[[#This Row],[SRS]],".",Tabla1[[#This Row],[AREA]],".",Tabla1[[#This Row],[TIPO]]))</f>
        <v>#REF!</v>
      </c>
      <c r="C575" s="392" t="e">
        <f>IF(Tabla1[[#This Row],[Código_Actividad]]="","",'[5]Formulario PPGR1'!#REF!)</f>
        <v>#REF!</v>
      </c>
      <c r="D575" s="392" t="e">
        <f>IF(Tabla1[[#This Row],[Código_Actividad]]="","",'[5]Formulario PPGR1'!#REF!)</f>
        <v>#REF!</v>
      </c>
      <c r="E575" s="392" t="e">
        <f>IF(Tabla1[[#This Row],[Código_Actividad]]="","",'[5]Formulario PPGR1'!#REF!)</f>
        <v>#REF!</v>
      </c>
      <c r="F575" s="392" t="e">
        <f>IF(Tabla1[[#This Row],[Código_Actividad]]="","",'[5]Formulario PPGR1'!#REF!)</f>
        <v>#REF!</v>
      </c>
      <c r="G575" s="381" t="s">
        <v>2286</v>
      </c>
      <c r="H575" s="381" t="s">
        <v>2287</v>
      </c>
      <c r="I575" s="381" t="s">
        <v>1761</v>
      </c>
      <c r="J575" s="381">
        <v>4</v>
      </c>
      <c r="K575" s="382">
        <v>2839.2</v>
      </c>
      <c r="L575" s="382" t="e">
        <f>[6]!Tabla1[[#This Row],[Cantidad de Insumos]]*[6]!Tabla1[[#This Row],[Precio Unitario]]</f>
        <v>#REF!</v>
      </c>
      <c r="M575" s="383">
        <v>237299</v>
      </c>
      <c r="N575" s="384" t="s">
        <v>33</v>
      </c>
    </row>
    <row r="576" spans="2:14" ht="15.75">
      <c r="B576" s="392" t="e">
        <f>IF(Tabla1[[#This Row],[Código_Actividad]]="","",CONCATENATE(Tabla1[[#This Row],[POA]],".",Tabla1[[#This Row],[SRS]],".",Tabla1[[#This Row],[AREA]],".",Tabla1[[#This Row],[TIPO]]))</f>
        <v>#REF!</v>
      </c>
      <c r="C576" s="392" t="e">
        <f>IF(Tabla1[[#This Row],[Código_Actividad]]="","",'[5]Formulario PPGR1'!#REF!)</f>
        <v>#REF!</v>
      </c>
      <c r="D576" s="392" t="e">
        <f>IF(Tabla1[[#This Row],[Código_Actividad]]="","",'[5]Formulario PPGR1'!#REF!)</f>
        <v>#REF!</v>
      </c>
      <c r="E576" s="392" t="e">
        <f>IF(Tabla1[[#This Row],[Código_Actividad]]="","",'[5]Formulario PPGR1'!#REF!)</f>
        <v>#REF!</v>
      </c>
      <c r="F576" s="392" t="e">
        <f>IF(Tabla1[[#This Row],[Código_Actividad]]="","",'[5]Formulario PPGR1'!#REF!)</f>
        <v>#REF!</v>
      </c>
      <c r="G576" s="381" t="s">
        <v>2288</v>
      </c>
      <c r="H576" s="381" t="s">
        <v>2289</v>
      </c>
      <c r="I576" s="381" t="s">
        <v>1761</v>
      </c>
      <c r="J576" s="381">
        <v>32</v>
      </c>
      <c r="K576" s="382">
        <v>2900</v>
      </c>
      <c r="L576" s="382" t="e">
        <f>[6]!Tabla1[[#This Row],[Cantidad de Insumos]]*[6]!Tabla1[[#This Row],[Precio Unitario]]</f>
        <v>#REF!</v>
      </c>
      <c r="M576" s="383">
        <v>237299</v>
      </c>
      <c r="N576" s="384" t="s">
        <v>33</v>
      </c>
    </row>
    <row r="577" spans="2:14" ht="15.75">
      <c r="B577" s="392" t="e">
        <f>IF(Tabla1[[#This Row],[Código_Actividad]]="","",CONCATENATE(Tabla1[[#This Row],[POA]],".",Tabla1[[#This Row],[SRS]],".",Tabla1[[#This Row],[AREA]],".",Tabla1[[#This Row],[TIPO]]))</f>
        <v>#REF!</v>
      </c>
      <c r="C577" s="392" t="e">
        <f>IF(Tabla1[[#This Row],[Código_Actividad]]="","",'[5]Formulario PPGR1'!#REF!)</f>
        <v>#REF!</v>
      </c>
      <c r="D577" s="392" t="e">
        <f>IF(Tabla1[[#This Row],[Código_Actividad]]="","",'[5]Formulario PPGR1'!#REF!)</f>
        <v>#REF!</v>
      </c>
      <c r="E577" s="392" t="e">
        <f>IF(Tabla1[[#This Row],[Código_Actividad]]="","",'[5]Formulario PPGR1'!#REF!)</f>
        <v>#REF!</v>
      </c>
      <c r="F577" s="392" t="e">
        <f>IF(Tabla1[[#This Row],[Código_Actividad]]="","",'[5]Formulario PPGR1'!#REF!)</f>
        <v>#REF!</v>
      </c>
      <c r="G577" s="381" t="s">
        <v>2290</v>
      </c>
      <c r="H577" s="381" t="s">
        <v>2291</v>
      </c>
      <c r="I577" s="381" t="s">
        <v>1769</v>
      </c>
      <c r="J577" s="381">
        <v>4</v>
      </c>
      <c r="K577" s="382">
        <v>16482</v>
      </c>
      <c r="L577" s="382" t="e">
        <f>[6]!Tabla1[[#This Row],[Cantidad de Insumos]]*[6]!Tabla1[[#This Row],[Precio Unitario]]</f>
        <v>#REF!</v>
      </c>
      <c r="M577" s="383">
        <v>237299</v>
      </c>
      <c r="N577" s="384" t="s">
        <v>33</v>
      </c>
    </row>
    <row r="578" spans="2:14" ht="15.75">
      <c r="B578" s="392" t="e">
        <f>IF(Tabla1[[#This Row],[Código_Actividad]]="","",CONCATENATE(Tabla1[[#This Row],[POA]],".",Tabla1[[#This Row],[SRS]],".",Tabla1[[#This Row],[AREA]],".",Tabla1[[#This Row],[TIPO]]))</f>
        <v>#REF!</v>
      </c>
      <c r="C578" s="392" t="e">
        <f>IF(Tabla1[[#This Row],[Código_Actividad]]="","",'[5]Formulario PPGR1'!#REF!)</f>
        <v>#REF!</v>
      </c>
      <c r="D578" s="392" t="e">
        <f>IF(Tabla1[[#This Row],[Código_Actividad]]="","",'[5]Formulario PPGR1'!#REF!)</f>
        <v>#REF!</v>
      </c>
      <c r="E578" s="392" t="e">
        <f>IF(Tabla1[[#This Row],[Código_Actividad]]="","",'[5]Formulario PPGR1'!#REF!)</f>
        <v>#REF!</v>
      </c>
      <c r="F578" s="392" t="e">
        <f>IF(Tabla1[[#This Row],[Código_Actividad]]="","",'[5]Formulario PPGR1'!#REF!)</f>
        <v>#REF!</v>
      </c>
      <c r="G578" s="381" t="s">
        <v>2292</v>
      </c>
      <c r="H578" s="381" t="s">
        <v>2293</v>
      </c>
      <c r="I578" s="381" t="s">
        <v>1761</v>
      </c>
      <c r="J578" s="381">
        <v>4</v>
      </c>
      <c r="K578" s="382">
        <v>16482</v>
      </c>
      <c r="L578" s="382" t="e">
        <f>[6]!Tabla1[[#This Row],[Cantidad de Insumos]]*[6]!Tabla1[[#This Row],[Precio Unitario]]</f>
        <v>#REF!</v>
      </c>
      <c r="M578" s="383">
        <v>237299</v>
      </c>
      <c r="N578" s="384" t="s">
        <v>33</v>
      </c>
    </row>
    <row r="579" spans="2:14" ht="15.75">
      <c r="B579" s="392" t="e">
        <f>IF(Tabla1[[#This Row],[Código_Actividad]]="","",CONCATENATE(Tabla1[[#This Row],[POA]],".",Tabla1[[#This Row],[SRS]],".",Tabla1[[#This Row],[AREA]],".",Tabla1[[#This Row],[TIPO]]))</f>
        <v>#REF!</v>
      </c>
      <c r="C579" s="392" t="e">
        <f>IF(Tabla1[[#This Row],[Código_Actividad]]="","",'[5]Formulario PPGR1'!#REF!)</f>
        <v>#REF!</v>
      </c>
      <c r="D579" s="392" t="e">
        <f>IF(Tabla1[[#This Row],[Código_Actividad]]="","",'[5]Formulario PPGR1'!#REF!)</f>
        <v>#REF!</v>
      </c>
      <c r="E579" s="392" t="e">
        <f>IF(Tabla1[[#This Row],[Código_Actividad]]="","",'[5]Formulario PPGR1'!#REF!)</f>
        <v>#REF!</v>
      </c>
      <c r="F579" s="392" t="e">
        <f>IF(Tabla1[[#This Row],[Código_Actividad]]="","",'[5]Formulario PPGR1'!#REF!)</f>
        <v>#REF!</v>
      </c>
      <c r="G579" s="381" t="s">
        <v>2294</v>
      </c>
      <c r="H579" s="381" t="s">
        <v>2295</v>
      </c>
      <c r="I579" s="381" t="s">
        <v>1769</v>
      </c>
      <c r="J579" s="381">
        <v>4</v>
      </c>
      <c r="K579" s="382">
        <v>16482</v>
      </c>
      <c r="L579" s="382" t="e">
        <f>[6]!Tabla1[[#This Row],[Cantidad de Insumos]]*[6]!Tabla1[[#This Row],[Precio Unitario]]</f>
        <v>#REF!</v>
      </c>
      <c r="M579" s="383">
        <v>237299</v>
      </c>
      <c r="N579" s="384" t="s">
        <v>33</v>
      </c>
    </row>
    <row r="580" spans="2:14" ht="15.75">
      <c r="B580" s="392" t="e">
        <f>IF(Tabla1[[#This Row],[Código_Actividad]]="","",CONCATENATE(Tabla1[[#This Row],[POA]],".",Tabla1[[#This Row],[SRS]],".",Tabla1[[#This Row],[AREA]],".",Tabla1[[#This Row],[TIPO]]))</f>
        <v>#REF!</v>
      </c>
      <c r="C580" s="392" t="e">
        <f>IF(Tabla1[[#This Row],[Código_Actividad]]="","",'[5]Formulario PPGR1'!#REF!)</f>
        <v>#REF!</v>
      </c>
      <c r="D580" s="392" t="e">
        <f>IF(Tabla1[[#This Row],[Código_Actividad]]="","",'[5]Formulario PPGR1'!#REF!)</f>
        <v>#REF!</v>
      </c>
      <c r="E580" s="392" t="e">
        <f>IF(Tabla1[[#This Row],[Código_Actividad]]="","",'[5]Formulario PPGR1'!#REF!)</f>
        <v>#REF!</v>
      </c>
      <c r="F580" s="392" t="e">
        <f>IF(Tabla1[[#This Row],[Código_Actividad]]="","",'[5]Formulario PPGR1'!#REF!)</f>
        <v>#REF!</v>
      </c>
      <c r="G580" s="381" t="s">
        <v>2296</v>
      </c>
      <c r="H580" s="381" t="s">
        <v>2297</v>
      </c>
      <c r="I580" s="381" t="s">
        <v>1769</v>
      </c>
      <c r="J580" s="381">
        <v>4</v>
      </c>
      <c r="K580" s="382">
        <v>16482</v>
      </c>
      <c r="L580" s="382" t="e">
        <f>[6]!Tabla1[[#This Row],[Cantidad de Insumos]]*[6]!Tabla1[[#This Row],[Precio Unitario]]</f>
        <v>#REF!</v>
      </c>
      <c r="M580" s="383">
        <v>237299</v>
      </c>
      <c r="N580" s="384" t="s">
        <v>33</v>
      </c>
    </row>
    <row r="581" spans="2:14" ht="15.75">
      <c r="B581" s="392" t="e">
        <f>IF(Tabla1[[#This Row],[Código_Actividad]]="","",CONCATENATE(Tabla1[[#This Row],[POA]],".",Tabla1[[#This Row],[SRS]],".",Tabla1[[#This Row],[AREA]],".",Tabla1[[#This Row],[TIPO]]))</f>
        <v>#REF!</v>
      </c>
      <c r="C581" s="392" t="e">
        <f>IF(Tabla1[[#This Row],[Código_Actividad]]="","",'[5]Formulario PPGR1'!#REF!)</f>
        <v>#REF!</v>
      </c>
      <c r="D581" s="392" t="e">
        <f>IF(Tabla1[[#This Row],[Código_Actividad]]="","",'[5]Formulario PPGR1'!#REF!)</f>
        <v>#REF!</v>
      </c>
      <c r="E581" s="392" t="e">
        <f>IF(Tabla1[[#This Row],[Código_Actividad]]="","",'[5]Formulario PPGR1'!#REF!)</f>
        <v>#REF!</v>
      </c>
      <c r="F581" s="392" t="e">
        <f>IF(Tabla1[[#This Row],[Código_Actividad]]="","",'[5]Formulario PPGR1'!#REF!)</f>
        <v>#REF!</v>
      </c>
      <c r="G581" s="381" t="s">
        <v>2298</v>
      </c>
      <c r="H581" s="381" t="s">
        <v>2299</v>
      </c>
      <c r="I581" s="381" t="s">
        <v>1769</v>
      </c>
      <c r="J581" s="381">
        <v>12</v>
      </c>
      <c r="K581" s="382">
        <v>2180.1</v>
      </c>
      <c r="L581" s="382" t="e">
        <f>[6]!Tabla1[[#This Row],[Cantidad de Insumos]]*[6]!Tabla1[[#This Row],[Precio Unitario]]</f>
        <v>#REF!</v>
      </c>
      <c r="M581" s="383">
        <v>237299</v>
      </c>
      <c r="N581" s="384" t="s">
        <v>33</v>
      </c>
    </row>
    <row r="582" spans="2:14" ht="15.75">
      <c r="B582" s="392" t="e">
        <f>IF(Tabla1[[#This Row],[Código_Actividad]]="","",CONCATENATE(Tabla1[[#This Row],[POA]],".",Tabla1[[#This Row],[SRS]],".",Tabla1[[#This Row],[AREA]],".",Tabla1[[#This Row],[TIPO]]))</f>
        <v>#REF!</v>
      </c>
      <c r="C582" s="392" t="e">
        <f>IF(Tabla1[[#This Row],[Código_Actividad]]="","",'[5]Formulario PPGR1'!#REF!)</f>
        <v>#REF!</v>
      </c>
      <c r="D582" s="392" t="e">
        <f>IF(Tabla1[[#This Row],[Código_Actividad]]="","",'[5]Formulario PPGR1'!#REF!)</f>
        <v>#REF!</v>
      </c>
      <c r="E582" s="392" t="e">
        <f>IF(Tabla1[[#This Row],[Código_Actividad]]="","",'[5]Formulario PPGR1'!#REF!)</f>
        <v>#REF!</v>
      </c>
      <c r="F582" s="392" t="e">
        <f>IF(Tabla1[[#This Row],[Código_Actividad]]="","",'[5]Formulario PPGR1'!#REF!)</f>
        <v>#REF!</v>
      </c>
      <c r="G582" s="381" t="s">
        <v>2300</v>
      </c>
      <c r="H582" s="381" t="s">
        <v>2301</v>
      </c>
      <c r="I582" s="381" t="s">
        <v>1761</v>
      </c>
      <c r="J582" s="381">
        <v>24</v>
      </c>
      <c r="K582" s="382">
        <v>7862.4</v>
      </c>
      <c r="L582" s="382" t="e">
        <f>[6]!Tabla1[[#This Row],[Cantidad de Insumos]]*[6]!Tabla1[[#This Row],[Precio Unitario]]</f>
        <v>#REF!</v>
      </c>
      <c r="M582" s="383">
        <v>237299</v>
      </c>
      <c r="N582" s="384" t="s">
        <v>33</v>
      </c>
    </row>
    <row r="583" spans="2:14" ht="15.75">
      <c r="B583" s="392" t="e">
        <f>IF(Tabla1[[#This Row],[Código_Actividad]]="","",CONCATENATE(Tabla1[[#This Row],[POA]],".",Tabla1[[#This Row],[SRS]],".",Tabla1[[#This Row],[AREA]],".",Tabla1[[#This Row],[TIPO]]))</f>
        <v>#REF!</v>
      </c>
      <c r="C583" s="392" t="e">
        <f>IF(Tabla1[[#This Row],[Código_Actividad]]="","",'[5]Formulario PPGR1'!#REF!)</f>
        <v>#REF!</v>
      </c>
      <c r="D583" s="392" t="e">
        <f>IF(Tabla1[[#This Row],[Código_Actividad]]="","",'[5]Formulario PPGR1'!#REF!)</f>
        <v>#REF!</v>
      </c>
      <c r="E583" s="392" t="e">
        <f>IF(Tabla1[[#This Row],[Código_Actividad]]="","",'[5]Formulario PPGR1'!#REF!)</f>
        <v>#REF!</v>
      </c>
      <c r="F583" s="392" t="e">
        <f>IF(Tabla1[[#This Row],[Código_Actividad]]="","",'[5]Formulario PPGR1'!#REF!)</f>
        <v>#REF!</v>
      </c>
      <c r="G583" s="381" t="s">
        <v>2302</v>
      </c>
      <c r="H583" s="381" t="s">
        <v>2303</v>
      </c>
      <c r="I583" s="381" t="s">
        <v>1761</v>
      </c>
      <c r="J583" s="381">
        <v>60</v>
      </c>
      <c r="K583" s="382">
        <v>2866.5</v>
      </c>
      <c r="L583" s="382" t="e">
        <f>[6]!Tabla1[[#This Row],[Cantidad de Insumos]]*[6]!Tabla1[[#This Row],[Precio Unitario]]</f>
        <v>#REF!</v>
      </c>
      <c r="M583" s="383">
        <v>237299</v>
      </c>
      <c r="N583" s="384" t="s">
        <v>33</v>
      </c>
    </row>
    <row r="584" spans="2:14" ht="15.75">
      <c r="B584" s="392" t="e">
        <f>IF(Tabla1[[#This Row],[Código_Actividad]]="","",CONCATENATE(Tabla1[[#This Row],[POA]],".",Tabla1[[#This Row],[SRS]],".",Tabla1[[#This Row],[AREA]],".",Tabla1[[#This Row],[TIPO]]))</f>
        <v>#REF!</v>
      </c>
      <c r="C584" s="392" t="e">
        <f>IF(Tabla1[[#This Row],[Código_Actividad]]="","",'[5]Formulario PPGR1'!#REF!)</f>
        <v>#REF!</v>
      </c>
      <c r="D584" s="392" t="e">
        <f>IF(Tabla1[[#This Row],[Código_Actividad]]="","",'[5]Formulario PPGR1'!#REF!)</f>
        <v>#REF!</v>
      </c>
      <c r="E584" s="392" t="e">
        <f>IF(Tabla1[[#This Row],[Código_Actividad]]="","",'[5]Formulario PPGR1'!#REF!)</f>
        <v>#REF!</v>
      </c>
      <c r="F584" s="392" t="e">
        <f>IF(Tabla1[[#This Row],[Código_Actividad]]="","",'[5]Formulario PPGR1'!#REF!)</f>
        <v>#REF!</v>
      </c>
      <c r="G584" s="381" t="s">
        <v>2304</v>
      </c>
      <c r="H584" s="381" t="s">
        <v>2305</v>
      </c>
      <c r="I584" s="381" t="s">
        <v>1761</v>
      </c>
      <c r="J584" s="381">
        <v>8</v>
      </c>
      <c r="K584" s="382">
        <v>2000</v>
      </c>
      <c r="L584" s="382" t="e">
        <f>[6]!Tabla1[[#This Row],[Cantidad de Insumos]]*[6]!Tabla1[[#This Row],[Precio Unitario]]</f>
        <v>#REF!</v>
      </c>
      <c r="M584" s="383">
        <v>237299</v>
      </c>
      <c r="N584" s="384" t="s">
        <v>33</v>
      </c>
    </row>
    <row r="585" spans="2:14" ht="15.75">
      <c r="B585" s="392" t="e">
        <f>IF(Tabla1[[#This Row],[Código_Actividad]]="","",CONCATENATE(Tabla1[[#This Row],[POA]],".",Tabla1[[#This Row],[SRS]],".",Tabla1[[#This Row],[AREA]],".",Tabla1[[#This Row],[TIPO]]))</f>
        <v>#REF!</v>
      </c>
      <c r="C585" s="392" t="e">
        <f>IF(Tabla1[[#This Row],[Código_Actividad]]="","",'[5]Formulario PPGR1'!#REF!)</f>
        <v>#REF!</v>
      </c>
      <c r="D585" s="392" t="e">
        <f>IF(Tabla1[[#This Row],[Código_Actividad]]="","",'[5]Formulario PPGR1'!#REF!)</f>
        <v>#REF!</v>
      </c>
      <c r="E585" s="392" t="e">
        <f>IF(Tabla1[[#This Row],[Código_Actividad]]="","",'[5]Formulario PPGR1'!#REF!)</f>
        <v>#REF!</v>
      </c>
      <c r="F585" s="392" t="e">
        <f>IF(Tabla1[[#This Row],[Código_Actividad]]="","",'[5]Formulario PPGR1'!#REF!)</f>
        <v>#REF!</v>
      </c>
      <c r="G585" s="381" t="s">
        <v>2306</v>
      </c>
      <c r="H585" s="381" t="s">
        <v>2307</v>
      </c>
      <c r="I585" s="381" t="s">
        <v>1761</v>
      </c>
      <c r="J585" s="381">
        <v>8</v>
      </c>
      <c r="K585" s="382">
        <v>3822</v>
      </c>
      <c r="L585" s="382" t="e">
        <f>[6]!Tabla1[[#This Row],[Cantidad de Insumos]]*[6]!Tabla1[[#This Row],[Precio Unitario]]</f>
        <v>#REF!</v>
      </c>
      <c r="M585" s="383">
        <v>237299</v>
      </c>
      <c r="N585" s="384" t="s">
        <v>33</v>
      </c>
    </row>
    <row r="586" spans="2:14" ht="15.75">
      <c r="B586" s="392" t="e">
        <f>IF(Tabla1[[#This Row],[Código_Actividad]]="","",CONCATENATE(Tabla1[[#This Row],[POA]],".",Tabla1[[#This Row],[SRS]],".",Tabla1[[#This Row],[AREA]],".",Tabla1[[#This Row],[TIPO]]))</f>
        <v>#REF!</v>
      </c>
      <c r="C586" s="392" t="e">
        <f>IF(Tabla1[[#This Row],[Código_Actividad]]="","",'[5]Formulario PPGR1'!#REF!)</f>
        <v>#REF!</v>
      </c>
      <c r="D586" s="392" t="e">
        <f>IF(Tabla1[[#This Row],[Código_Actividad]]="","",'[5]Formulario PPGR1'!#REF!)</f>
        <v>#REF!</v>
      </c>
      <c r="E586" s="392" t="e">
        <f>IF(Tabla1[[#This Row],[Código_Actividad]]="","",'[5]Formulario PPGR1'!#REF!)</f>
        <v>#REF!</v>
      </c>
      <c r="F586" s="392" t="e">
        <f>IF(Tabla1[[#This Row],[Código_Actividad]]="","",'[5]Formulario PPGR1'!#REF!)</f>
        <v>#REF!</v>
      </c>
      <c r="G586" s="381" t="s">
        <v>2308</v>
      </c>
      <c r="H586" s="381" t="s">
        <v>2309</v>
      </c>
      <c r="I586" s="381" t="s">
        <v>1769</v>
      </c>
      <c r="J586" s="381">
        <v>40</v>
      </c>
      <c r="K586" s="382">
        <v>135</v>
      </c>
      <c r="L586" s="382" t="e">
        <f>[6]!Tabla1[[#This Row],[Cantidad de Insumos]]*[6]!Tabla1[[#This Row],[Precio Unitario]]</f>
        <v>#REF!</v>
      </c>
      <c r="M586" s="383">
        <v>239301</v>
      </c>
      <c r="N586" s="384" t="s">
        <v>33</v>
      </c>
    </row>
    <row r="587" spans="2:14" ht="15.75">
      <c r="B587" s="392" t="e">
        <f>IF(Tabla1[[#This Row],[Código_Actividad]]="","",CONCATENATE(Tabla1[[#This Row],[POA]],".",Tabla1[[#This Row],[SRS]],".",Tabla1[[#This Row],[AREA]],".",Tabla1[[#This Row],[TIPO]]))</f>
        <v>#REF!</v>
      </c>
      <c r="C587" s="392" t="e">
        <f>IF(Tabla1[[#This Row],[Código_Actividad]]="","",'[5]Formulario PPGR1'!#REF!)</f>
        <v>#REF!</v>
      </c>
      <c r="D587" s="392" t="e">
        <f>IF(Tabla1[[#This Row],[Código_Actividad]]="","",'[5]Formulario PPGR1'!#REF!)</f>
        <v>#REF!</v>
      </c>
      <c r="E587" s="392" t="e">
        <f>IF(Tabla1[[#This Row],[Código_Actividad]]="","",'[5]Formulario PPGR1'!#REF!)</f>
        <v>#REF!</v>
      </c>
      <c r="F587" s="392" t="e">
        <f>IF(Tabla1[[#This Row],[Código_Actividad]]="","",'[5]Formulario PPGR1'!#REF!)</f>
        <v>#REF!</v>
      </c>
      <c r="G587" s="381" t="s">
        <v>2310</v>
      </c>
      <c r="H587" s="381" t="s">
        <v>2311</v>
      </c>
      <c r="I587" s="381" t="s">
        <v>1769</v>
      </c>
      <c r="J587" s="381">
        <v>40</v>
      </c>
      <c r="K587" s="382">
        <v>130</v>
      </c>
      <c r="L587" s="382" t="e">
        <f>[6]!Tabla1[[#This Row],[Cantidad de Insumos]]*[6]!Tabla1[[#This Row],[Precio Unitario]]</f>
        <v>#REF!</v>
      </c>
      <c r="M587" s="383">
        <v>239301</v>
      </c>
      <c r="N587" s="384" t="s">
        <v>33</v>
      </c>
    </row>
    <row r="588" spans="2:14" ht="15.75">
      <c r="B588" s="392" t="e">
        <f>IF(Tabla1[[#This Row],[Código_Actividad]]="","",CONCATENATE(Tabla1[[#This Row],[POA]],".",Tabla1[[#This Row],[SRS]],".",Tabla1[[#This Row],[AREA]],".",Tabla1[[#This Row],[TIPO]]))</f>
        <v>#REF!</v>
      </c>
      <c r="C588" s="392" t="e">
        <f>IF(Tabla1[[#This Row],[Código_Actividad]]="","",'[5]Formulario PPGR1'!#REF!)</f>
        <v>#REF!</v>
      </c>
      <c r="D588" s="392" t="e">
        <f>IF(Tabla1[[#This Row],[Código_Actividad]]="","",'[5]Formulario PPGR1'!#REF!)</f>
        <v>#REF!</v>
      </c>
      <c r="E588" s="392" t="e">
        <f>IF(Tabla1[[#This Row],[Código_Actividad]]="","",'[5]Formulario PPGR1'!#REF!)</f>
        <v>#REF!</v>
      </c>
      <c r="F588" s="392" t="e">
        <f>IF(Tabla1[[#This Row],[Código_Actividad]]="","",'[5]Formulario PPGR1'!#REF!)</f>
        <v>#REF!</v>
      </c>
      <c r="G588" s="381" t="s">
        <v>2312</v>
      </c>
      <c r="H588" s="381" t="s">
        <v>2313</v>
      </c>
      <c r="I588" s="381" t="s">
        <v>1769</v>
      </c>
      <c r="J588" s="381">
        <v>4</v>
      </c>
      <c r="K588" s="382">
        <v>130</v>
      </c>
      <c r="L588" s="382" t="e">
        <f>[6]!Tabla1[[#This Row],[Cantidad de Insumos]]*[6]!Tabla1[[#This Row],[Precio Unitario]]</f>
        <v>#REF!</v>
      </c>
      <c r="M588" s="383">
        <v>239301</v>
      </c>
      <c r="N588" s="384" t="s">
        <v>33</v>
      </c>
    </row>
    <row r="589" spans="2:14" ht="15.75">
      <c r="B589" s="392" t="e">
        <f>IF(Tabla1[[#This Row],[Código_Actividad]]="","",CONCATENATE(Tabla1[[#This Row],[POA]],".",Tabla1[[#This Row],[SRS]],".",Tabla1[[#This Row],[AREA]],".",Tabla1[[#This Row],[TIPO]]))</f>
        <v>#REF!</v>
      </c>
      <c r="C589" s="392" t="e">
        <f>IF(Tabla1[[#This Row],[Código_Actividad]]="","",'[5]Formulario PPGR1'!#REF!)</f>
        <v>#REF!</v>
      </c>
      <c r="D589" s="392" t="e">
        <f>IF(Tabla1[[#This Row],[Código_Actividad]]="","",'[5]Formulario PPGR1'!#REF!)</f>
        <v>#REF!</v>
      </c>
      <c r="E589" s="392" t="e">
        <f>IF(Tabla1[[#This Row],[Código_Actividad]]="","",'[5]Formulario PPGR1'!#REF!)</f>
        <v>#REF!</v>
      </c>
      <c r="F589" s="392" t="e">
        <f>IF(Tabla1[[#This Row],[Código_Actividad]]="","",'[5]Formulario PPGR1'!#REF!)</f>
        <v>#REF!</v>
      </c>
      <c r="G589" s="381" t="s">
        <v>2314</v>
      </c>
      <c r="H589" s="381" t="s">
        <v>2315</v>
      </c>
      <c r="I589" s="381" t="s">
        <v>1808</v>
      </c>
      <c r="J589" s="381">
        <v>4</v>
      </c>
      <c r="K589" s="382">
        <v>130</v>
      </c>
      <c r="L589" s="382" t="e">
        <f>[6]!Tabla1[[#This Row],[Cantidad de Insumos]]*[6]!Tabla1[[#This Row],[Precio Unitario]]</f>
        <v>#REF!</v>
      </c>
      <c r="M589" s="383">
        <v>239301</v>
      </c>
      <c r="N589" s="384" t="s">
        <v>33</v>
      </c>
    </row>
    <row r="590" spans="2:14" ht="15.75">
      <c r="B590" s="392" t="e">
        <f>IF(Tabla1[[#This Row],[Código_Actividad]]="","",CONCATENATE(Tabla1[[#This Row],[POA]],".",Tabla1[[#This Row],[SRS]],".",Tabla1[[#This Row],[AREA]],".",Tabla1[[#This Row],[TIPO]]))</f>
        <v>#REF!</v>
      </c>
      <c r="C590" s="392" t="e">
        <f>IF(Tabla1[[#This Row],[Código_Actividad]]="","",'[5]Formulario PPGR1'!#REF!)</f>
        <v>#REF!</v>
      </c>
      <c r="D590" s="392" t="e">
        <f>IF(Tabla1[[#This Row],[Código_Actividad]]="","",'[5]Formulario PPGR1'!#REF!)</f>
        <v>#REF!</v>
      </c>
      <c r="E590" s="392" t="e">
        <f>IF(Tabla1[[#This Row],[Código_Actividad]]="","",'[5]Formulario PPGR1'!#REF!)</f>
        <v>#REF!</v>
      </c>
      <c r="F590" s="392" t="e">
        <f>IF(Tabla1[[#This Row],[Código_Actividad]]="","",'[5]Formulario PPGR1'!#REF!)</f>
        <v>#REF!</v>
      </c>
      <c r="G590" s="381" t="s">
        <v>2316</v>
      </c>
      <c r="H590" s="381" t="s">
        <v>2317</v>
      </c>
      <c r="I590" s="381" t="s">
        <v>1769</v>
      </c>
      <c r="J590" s="381">
        <v>24000</v>
      </c>
      <c r="K590" s="382">
        <v>99.58</v>
      </c>
      <c r="L590" s="382" t="e">
        <f>[6]!Tabla1[[#This Row],[Cantidad de Insumos]]*[6]!Tabla1[[#This Row],[Precio Unitario]]</f>
        <v>#REF!</v>
      </c>
      <c r="M590" s="383">
        <v>239301</v>
      </c>
      <c r="N590" s="384" t="s">
        <v>33</v>
      </c>
    </row>
    <row r="591" spans="2:14" ht="15.75">
      <c r="B591" s="392" t="e">
        <f>IF(Tabla1[[#This Row],[Código_Actividad]]="","",CONCATENATE(Tabla1[[#This Row],[POA]],".",Tabla1[[#This Row],[SRS]],".",Tabla1[[#This Row],[AREA]],".",Tabla1[[#This Row],[TIPO]]))</f>
        <v>#REF!</v>
      </c>
      <c r="C591" s="392" t="e">
        <f>IF(Tabla1[[#This Row],[Código_Actividad]]="","",'[5]Formulario PPGR1'!#REF!)</f>
        <v>#REF!</v>
      </c>
      <c r="D591" s="392" t="e">
        <f>IF(Tabla1[[#This Row],[Código_Actividad]]="","",'[5]Formulario PPGR1'!#REF!)</f>
        <v>#REF!</v>
      </c>
      <c r="E591" s="392" t="e">
        <f>IF(Tabla1[[#This Row],[Código_Actividad]]="","",'[5]Formulario PPGR1'!#REF!)</f>
        <v>#REF!</v>
      </c>
      <c r="F591" s="392" t="e">
        <f>IF(Tabla1[[#This Row],[Código_Actividad]]="","",'[5]Formulario PPGR1'!#REF!)</f>
        <v>#REF!</v>
      </c>
      <c r="G591" s="381" t="s">
        <v>2318</v>
      </c>
      <c r="H591" s="381" t="s">
        <v>2319</v>
      </c>
      <c r="I591" s="381" t="s">
        <v>1761</v>
      </c>
      <c r="J591" s="381">
        <v>80</v>
      </c>
      <c r="K591" s="382">
        <v>2750</v>
      </c>
      <c r="L591" s="382" t="e">
        <f>[6]!Tabla1[[#This Row],[Cantidad de Insumos]]*[6]!Tabla1[[#This Row],[Precio Unitario]]</f>
        <v>#REF!</v>
      </c>
      <c r="M591" s="383">
        <v>237299</v>
      </c>
      <c r="N591" s="384" t="s">
        <v>33</v>
      </c>
    </row>
    <row r="592" spans="2:14" ht="15.75">
      <c r="B592" s="392" t="e">
        <f>IF(Tabla1[[#This Row],[Código_Actividad]]="","",CONCATENATE(Tabla1[[#This Row],[POA]],".",Tabla1[[#This Row],[SRS]],".",Tabla1[[#This Row],[AREA]],".",Tabla1[[#This Row],[TIPO]]))</f>
        <v>#REF!</v>
      </c>
      <c r="C592" s="392" t="e">
        <f>IF(Tabla1[[#This Row],[Código_Actividad]]="","",'[5]Formulario PPGR1'!#REF!)</f>
        <v>#REF!</v>
      </c>
      <c r="D592" s="392" t="e">
        <f>IF(Tabla1[[#This Row],[Código_Actividad]]="","",'[5]Formulario PPGR1'!#REF!)</f>
        <v>#REF!</v>
      </c>
      <c r="E592" s="392" t="e">
        <f>IF(Tabla1[[#This Row],[Código_Actividad]]="","",'[5]Formulario PPGR1'!#REF!)</f>
        <v>#REF!</v>
      </c>
      <c r="F592" s="392" t="e">
        <f>IF(Tabla1[[#This Row],[Código_Actividad]]="","",'[5]Formulario PPGR1'!#REF!)</f>
        <v>#REF!</v>
      </c>
      <c r="G592" s="381" t="s">
        <v>2320</v>
      </c>
      <c r="H592" s="381" t="s">
        <v>2321</v>
      </c>
      <c r="I592" s="381" t="s">
        <v>1764</v>
      </c>
      <c r="J592" s="381">
        <v>8</v>
      </c>
      <c r="K592" s="382">
        <v>7600</v>
      </c>
      <c r="L592" s="382" t="e">
        <f>[6]!Tabla1[[#This Row],[Cantidad de Insumos]]*[6]!Tabla1[[#This Row],[Precio Unitario]]</f>
        <v>#REF!</v>
      </c>
      <c r="M592" s="383">
        <v>234101</v>
      </c>
      <c r="N592" s="384" t="s">
        <v>33</v>
      </c>
    </row>
    <row r="593" spans="2:14" ht="15.75">
      <c r="B593" s="392" t="e">
        <f>IF(Tabla1[[#This Row],[Código_Actividad]]="","",CONCATENATE(Tabla1[[#This Row],[POA]],".",Tabla1[[#This Row],[SRS]],".",Tabla1[[#This Row],[AREA]],".",Tabla1[[#This Row],[TIPO]]))</f>
        <v>#REF!</v>
      </c>
      <c r="C593" s="392" t="e">
        <f>IF(Tabla1[[#This Row],[Código_Actividad]]="","",'[5]Formulario PPGR1'!#REF!)</f>
        <v>#REF!</v>
      </c>
      <c r="D593" s="392" t="e">
        <f>IF(Tabla1[[#This Row],[Código_Actividad]]="","",'[5]Formulario PPGR1'!#REF!)</f>
        <v>#REF!</v>
      </c>
      <c r="E593" s="392" t="e">
        <f>IF(Tabla1[[#This Row],[Código_Actividad]]="","",'[5]Formulario PPGR1'!#REF!)</f>
        <v>#REF!</v>
      </c>
      <c r="F593" s="392" t="e">
        <f>IF(Tabla1[[#This Row],[Código_Actividad]]="","",'[5]Formulario PPGR1'!#REF!)</f>
        <v>#REF!</v>
      </c>
      <c r="G593" s="381" t="s">
        <v>2322</v>
      </c>
      <c r="H593" s="381" t="s">
        <v>2323</v>
      </c>
      <c r="I593" s="381" t="s">
        <v>1764</v>
      </c>
      <c r="J593" s="381">
        <v>4</v>
      </c>
      <c r="K593" s="382">
        <v>7600</v>
      </c>
      <c r="L593" s="382" t="e">
        <f>[6]!Tabla1[[#This Row],[Cantidad de Insumos]]*[6]!Tabla1[[#This Row],[Precio Unitario]]</f>
        <v>#REF!</v>
      </c>
      <c r="M593" s="383">
        <v>234101</v>
      </c>
      <c r="N593" s="384" t="s">
        <v>33</v>
      </c>
    </row>
    <row r="594" spans="2:14" ht="15.75">
      <c r="B594" s="392" t="e">
        <f>IF(Tabla1[[#This Row],[Código_Actividad]]="","",CONCATENATE(Tabla1[[#This Row],[POA]],".",Tabla1[[#This Row],[SRS]],".",Tabla1[[#This Row],[AREA]],".",Tabla1[[#This Row],[TIPO]]))</f>
        <v>#REF!</v>
      </c>
      <c r="C594" s="392" t="e">
        <f>IF(Tabla1[[#This Row],[Código_Actividad]]="","",'[5]Formulario PPGR1'!#REF!)</f>
        <v>#REF!</v>
      </c>
      <c r="D594" s="392" t="e">
        <f>IF(Tabla1[[#This Row],[Código_Actividad]]="","",'[5]Formulario PPGR1'!#REF!)</f>
        <v>#REF!</v>
      </c>
      <c r="E594" s="392" t="e">
        <f>IF(Tabla1[[#This Row],[Código_Actividad]]="","",'[5]Formulario PPGR1'!#REF!)</f>
        <v>#REF!</v>
      </c>
      <c r="F594" s="392" t="e">
        <f>IF(Tabla1[[#This Row],[Código_Actividad]]="","",'[5]Formulario PPGR1'!#REF!)</f>
        <v>#REF!</v>
      </c>
      <c r="G594" s="381" t="s">
        <v>2324</v>
      </c>
      <c r="H594" s="381" t="s">
        <v>2325</v>
      </c>
      <c r="I594" s="381" t="s">
        <v>1764</v>
      </c>
      <c r="J594" s="381">
        <v>4</v>
      </c>
      <c r="K594" s="382">
        <v>7600</v>
      </c>
      <c r="L594" s="382" t="e">
        <f>[6]!Tabla1[[#This Row],[Cantidad de Insumos]]*[6]!Tabla1[[#This Row],[Precio Unitario]]</f>
        <v>#REF!</v>
      </c>
      <c r="M594" s="383">
        <v>234101</v>
      </c>
      <c r="N594" s="384" t="s">
        <v>33</v>
      </c>
    </row>
    <row r="595" spans="2:14" ht="15.75">
      <c r="B595" s="392" t="e">
        <f>IF(Tabla1[[#This Row],[Código_Actividad]]="","",CONCATENATE(Tabla1[[#This Row],[POA]],".",Tabla1[[#This Row],[SRS]],".",Tabla1[[#This Row],[AREA]],".",Tabla1[[#This Row],[TIPO]]))</f>
        <v>#REF!</v>
      </c>
      <c r="C595" s="392" t="e">
        <f>IF(Tabla1[[#This Row],[Código_Actividad]]="","",'[5]Formulario PPGR1'!#REF!)</f>
        <v>#REF!</v>
      </c>
      <c r="D595" s="392" t="e">
        <f>IF(Tabla1[[#This Row],[Código_Actividad]]="","",'[5]Formulario PPGR1'!#REF!)</f>
        <v>#REF!</v>
      </c>
      <c r="E595" s="392" t="e">
        <f>IF(Tabla1[[#This Row],[Código_Actividad]]="","",'[5]Formulario PPGR1'!#REF!)</f>
        <v>#REF!</v>
      </c>
      <c r="F595" s="392" t="e">
        <f>IF(Tabla1[[#This Row],[Código_Actividad]]="","",'[5]Formulario PPGR1'!#REF!)</f>
        <v>#REF!</v>
      </c>
      <c r="G595" s="381" t="s">
        <v>2326</v>
      </c>
      <c r="H595" s="381" t="s">
        <v>2327</v>
      </c>
      <c r="I595" s="381" t="s">
        <v>1808</v>
      </c>
      <c r="J595" s="381">
        <v>48</v>
      </c>
      <c r="K595" s="382">
        <v>1454</v>
      </c>
      <c r="L595" s="382" t="e">
        <f>[6]!Tabla1[[#This Row],[Cantidad de Insumos]]*[6]!Tabla1[[#This Row],[Precio Unitario]]</f>
        <v>#REF!</v>
      </c>
      <c r="M595" s="383">
        <v>237299</v>
      </c>
      <c r="N595" s="384" t="s">
        <v>33</v>
      </c>
    </row>
    <row r="596" spans="2:14" ht="15.75">
      <c r="B596" s="392" t="e">
        <f>IF(Tabla1[[#This Row],[Código_Actividad]]="","",CONCATENATE(Tabla1[[#This Row],[POA]],".",Tabla1[[#This Row],[SRS]],".",Tabla1[[#This Row],[AREA]],".",Tabla1[[#This Row],[TIPO]]))</f>
        <v>#REF!</v>
      </c>
      <c r="C596" s="392" t="e">
        <f>IF(Tabla1[[#This Row],[Código_Actividad]]="","",'[5]Formulario PPGR1'!#REF!)</f>
        <v>#REF!</v>
      </c>
      <c r="D596" s="392" t="e">
        <f>IF(Tabla1[[#This Row],[Código_Actividad]]="","",'[5]Formulario PPGR1'!#REF!)</f>
        <v>#REF!</v>
      </c>
      <c r="E596" s="392" t="e">
        <f>IF(Tabla1[[#This Row],[Código_Actividad]]="","",'[5]Formulario PPGR1'!#REF!)</f>
        <v>#REF!</v>
      </c>
      <c r="F596" s="392" t="e">
        <f>IF(Tabla1[[#This Row],[Código_Actividad]]="","",'[5]Formulario PPGR1'!#REF!)</f>
        <v>#REF!</v>
      </c>
      <c r="G596" s="381" t="s">
        <v>2328</v>
      </c>
      <c r="H596" s="381" t="s">
        <v>2329</v>
      </c>
      <c r="I596" s="381" t="s">
        <v>1769</v>
      </c>
      <c r="J596" s="381">
        <v>4</v>
      </c>
      <c r="K596" s="382">
        <v>1454</v>
      </c>
      <c r="L596" s="382" t="e">
        <f>[6]!Tabla1[[#This Row],[Cantidad de Insumos]]*[6]!Tabla1[[#This Row],[Precio Unitario]]</f>
        <v>#REF!</v>
      </c>
      <c r="M596" s="383">
        <v>239301</v>
      </c>
      <c r="N596" s="384" t="s">
        <v>33</v>
      </c>
    </row>
    <row r="597" spans="2:14" ht="15.75">
      <c r="B597" s="392" t="e">
        <f>IF(Tabla1[[#This Row],[Código_Actividad]]="","",CONCATENATE(Tabla1[[#This Row],[POA]],".",Tabla1[[#This Row],[SRS]],".",Tabla1[[#This Row],[AREA]],".",Tabla1[[#This Row],[TIPO]]))</f>
        <v>#REF!</v>
      </c>
      <c r="C597" s="392" t="e">
        <f>IF(Tabla1[[#This Row],[Código_Actividad]]="","",'[5]Formulario PPGR1'!#REF!)</f>
        <v>#REF!</v>
      </c>
      <c r="D597" s="392" t="e">
        <f>IF(Tabla1[[#This Row],[Código_Actividad]]="","",'[5]Formulario PPGR1'!#REF!)</f>
        <v>#REF!</v>
      </c>
      <c r="E597" s="392" t="e">
        <f>IF(Tabla1[[#This Row],[Código_Actividad]]="","",'[5]Formulario PPGR1'!#REF!)</f>
        <v>#REF!</v>
      </c>
      <c r="F597" s="392" t="e">
        <f>IF(Tabla1[[#This Row],[Código_Actividad]]="","",'[5]Formulario PPGR1'!#REF!)</f>
        <v>#REF!</v>
      </c>
      <c r="G597" s="381" t="s">
        <v>2330</v>
      </c>
      <c r="H597" s="381" t="s">
        <v>2331</v>
      </c>
      <c r="I597" s="381" t="s">
        <v>1769</v>
      </c>
      <c r="J597" s="381">
        <v>4</v>
      </c>
      <c r="K597" s="382">
        <v>1454</v>
      </c>
      <c r="L597" s="382" t="e">
        <f>[6]!Tabla1[[#This Row],[Cantidad de Insumos]]*[6]!Tabla1[[#This Row],[Precio Unitario]]</f>
        <v>#REF!</v>
      </c>
      <c r="M597" s="383">
        <v>239301</v>
      </c>
      <c r="N597" s="384" t="s">
        <v>33</v>
      </c>
    </row>
    <row r="598" spans="2:14" ht="15.75">
      <c r="B598" s="392" t="e">
        <f>IF(Tabla1[[#This Row],[Código_Actividad]]="","",CONCATENATE(Tabla1[[#This Row],[POA]],".",Tabla1[[#This Row],[SRS]],".",Tabla1[[#This Row],[AREA]],".",Tabla1[[#This Row],[TIPO]]))</f>
        <v>#REF!</v>
      </c>
      <c r="C598" s="392" t="e">
        <f>IF(Tabla1[[#This Row],[Código_Actividad]]="","",'[5]Formulario PPGR1'!#REF!)</f>
        <v>#REF!</v>
      </c>
      <c r="D598" s="392" t="e">
        <f>IF(Tabla1[[#This Row],[Código_Actividad]]="","",'[5]Formulario PPGR1'!#REF!)</f>
        <v>#REF!</v>
      </c>
      <c r="E598" s="392" t="e">
        <f>IF(Tabla1[[#This Row],[Código_Actividad]]="","",'[5]Formulario PPGR1'!#REF!)</f>
        <v>#REF!</v>
      </c>
      <c r="F598" s="392" t="e">
        <f>IF(Tabla1[[#This Row],[Código_Actividad]]="","",'[5]Formulario PPGR1'!#REF!)</f>
        <v>#REF!</v>
      </c>
      <c r="G598" s="381" t="s">
        <v>2332</v>
      </c>
      <c r="H598" s="381" t="s">
        <v>2333</v>
      </c>
      <c r="I598" s="381" t="s">
        <v>1769</v>
      </c>
      <c r="J598" s="381">
        <v>4</v>
      </c>
      <c r="K598" s="382">
        <v>1454</v>
      </c>
      <c r="L598" s="382" t="e">
        <f>[6]!Tabla1[[#This Row],[Cantidad de Insumos]]*[6]!Tabla1[[#This Row],[Precio Unitario]]</f>
        <v>#REF!</v>
      </c>
      <c r="M598" s="383">
        <v>239301</v>
      </c>
      <c r="N598" s="384" t="s">
        <v>33</v>
      </c>
    </row>
    <row r="599" spans="2:14" ht="15.75">
      <c r="B599" s="392" t="e">
        <f>IF(Tabla1[[#This Row],[Código_Actividad]]="","",CONCATENATE(Tabla1[[#This Row],[POA]],".",Tabla1[[#This Row],[SRS]],".",Tabla1[[#This Row],[AREA]],".",Tabla1[[#This Row],[TIPO]]))</f>
        <v>#REF!</v>
      </c>
      <c r="C599" s="392" t="e">
        <f>IF(Tabla1[[#This Row],[Código_Actividad]]="","",'[5]Formulario PPGR1'!#REF!)</f>
        <v>#REF!</v>
      </c>
      <c r="D599" s="392" t="e">
        <f>IF(Tabla1[[#This Row],[Código_Actividad]]="","",'[5]Formulario PPGR1'!#REF!)</f>
        <v>#REF!</v>
      </c>
      <c r="E599" s="392" t="e">
        <f>IF(Tabla1[[#This Row],[Código_Actividad]]="","",'[5]Formulario PPGR1'!#REF!)</f>
        <v>#REF!</v>
      </c>
      <c r="F599" s="392" t="e">
        <f>IF(Tabla1[[#This Row],[Código_Actividad]]="","",'[5]Formulario PPGR1'!#REF!)</f>
        <v>#REF!</v>
      </c>
      <c r="G599" s="381" t="s">
        <v>2334</v>
      </c>
      <c r="H599" s="381" t="s">
        <v>2335</v>
      </c>
      <c r="I599" s="381" t="s">
        <v>1769</v>
      </c>
      <c r="J599" s="381">
        <v>48000</v>
      </c>
      <c r="K599" s="382">
        <v>6.9</v>
      </c>
      <c r="L599" s="382" t="e">
        <f>[6]!Tabla1[[#This Row],[Cantidad de Insumos]]*[6]!Tabla1[[#This Row],[Precio Unitario]]</f>
        <v>#REF!</v>
      </c>
      <c r="M599" s="383">
        <v>239301</v>
      </c>
      <c r="N599" s="384" t="s">
        <v>33</v>
      </c>
    </row>
    <row r="600" spans="2:14" ht="15.75">
      <c r="B600" s="392" t="e">
        <f>IF(Tabla1[[#This Row],[Código_Actividad]]="","",CONCATENATE(Tabla1[[#This Row],[POA]],".",Tabla1[[#This Row],[SRS]],".",Tabla1[[#This Row],[AREA]],".",Tabla1[[#This Row],[TIPO]]))</f>
        <v>#REF!</v>
      </c>
      <c r="C600" s="392" t="e">
        <f>IF(Tabla1[[#This Row],[Código_Actividad]]="","",'[5]Formulario PPGR1'!#REF!)</f>
        <v>#REF!</v>
      </c>
      <c r="D600" s="392" t="e">
        <f>IF(Tabla1[[#This Row],[Código_Actividad]]="","",'[5]Formulario PPGR1'!#REF!)</f>
        <v>#REF!</v>
      </c>
      <c r="E600" s="392" t="e">
        <f>IF(Tabla1[[#This Row],[Código_Actividad]]="","",'[5]Formulario PPGR1'!#REF!)</f>
        <v>#REF!</v>
      </c>
      <c r="F600" s="392" t="e">
        <f>IF(Tabla1[[#This Row],[Código_Actividad]]="","",'[5]Formulario PPGR1'!#REF!)</f>
        <v>#REF!</v>
      </c>
      <c r="G600" s="381" t="s">
        <v>2336</v>
      </c>
      <c r="H600" s="381" t="s">
        <v>2337</v>
      </c>
      <c r="I600" s="381" t="s">
        <v>1769</v>
      </c>
      <c r="J600" s="381">
        <v>4</v>
      </c>
      <c r="K600" s="382">
        <v>1445</v>
      </c>
      <c r="L600" s="382" t="e">
        <f>[6]!Tabla1[[#This Row],[Cantidad de Insumos]]*[6]!Tabla1[[#This Row],[Precio Unitario]]</f>
        <v>#REF!</v>
      </c>
      <c r="M600" s="383">
        <v>239301</v>
      </c>
      <c r="N600" s="384" t="s">
        <v>33</v>
      </c>
    </row>
    <row r="601" spans="2:14" ht="15.75">
      <c r="B601" s="392" t="e">
        <f>IF(Tabla1[[#This Row],[Código_Actividad]]="","",CONCATENATE(Tabla1[[#This Row],[POA]],".",Tabla1[[#This Row],[SRS]],".",Tabla1[[#This Row],[AREA]],".",Tabla1[[#This Row],[TIPO]]))</f>
        <v>#REF!</v>
      </c>
      <c r="C601" s="392" t="e">
        <f>IF(Tabla1[[#This Row],[Código_Actividad]]="","",'[5]Formulario PPGR1'!#REF!)</f>
        <v>#REF!</v>
      </c>
      <c r="D601" s="392" t="e">
        <f>IF(Tabla1[[#This Row],[Código_Actividad]]="","",'[5]Formulario PPGR1'!#REF!)</f>
        <v>#REF!</v>
      </c>
      <c r="E601" s="392" t="e">
        <f>IF(Tabla1[[#This Row],[Código_Actividad]]="","",'[5]Formulario PPGR1'!#REF!)</f>
        <v>#REF!</v>
      </c>
      <c r="F601" s="392" t="e">
        <f>IF(Tabla1[[#This Row],[Código_Actividad]]="","",'[5]Formulario PPGR1'!#REF!)</f>
        <v>#REF!</v>
      </c>
      <c r="G601" s="381" t="s">
        <v>2338</v>
      </c>
      <c r="H601" s="381" t="s">
        <v>2339</v>
      </c>
      <c r="I601" s="381" t="s">
        <v>1769</v>
      </c>
      <c r="J601" s="381">
        <v>4</v>
      </c>
      <c r="K601" s="382">
        <v>1440</v>
      </c>
      <c r="L601" s="382" t="e">
        <f>[6]!Tabla1[[#This Row],[Cantidad de Insumos]]*[6]!Tabla1[[#This Row],[Precio Unitario]]</f>
        <v>#REF!</v>
      </c>
      <c r="M601" s="383">
        <v>239301</v>
      </c>
      <c r="N601" s="384" t="s">
        <v>33</v>
      </c>
    </row>
    <row r="602" spans="2:14" ht="15.75">
      <c r="B602" s="392" t="e">
        <f>IF(Tabla1[[#This Row],[Código_Actividad]]="","",CONCATENATE(Tabla1[[#This Row],[POA]],".",Tabla1[[#This Row],[SRS]],".",Tabla1[[#This Row],[AREA]],".",Tabla1[[#This Row],[TIPO]]))</f>
        <v>#REF!</v>
      </c>
      <c r="C602" s="392" t="e">
        <f>IF(Tabla1[[#This Row],[Código_Actividad]]="","",'[5]Formulario PPGR1'!#REF!)</f>
        <v>#REF!</v>
      </c>
      <c r="D602" s="392" t="e">
        <f>IF(Tabla1[[#This Row],[Código_Actividad]]="","",'[5]Formulario PPGR1'!#REF!)</f>
        <v>#REF!</v>
      </c>
      <c r="E602" s="392" t="e">
        <f>IF(Tabla1[[#This Row],[Código_Actividad]]="","",'[5]Formulario PPGR1'!#REF!)</f>
        <v>#REF!</v>
      </c>
      <c r="F602" s="392" t="e">
        <f>IF(Tabla1[[#This Row],[Código_Actividad]]="","",'[5]Formulario PPGR1'!#REF!)</f>
        <v>#REF!</v>
      </c>
      <c r="G602" s="381" t="s">
        <v>2340</v>
      </c>
      <c r="H602" s="381" t="s">
        <v>2341</v>
      </c>
      <c r="I602" s="381" t="s">
        <v>2115</v>
      </c>
      <c r="J602" s="381">
        <v>4</v>
      </c>
      <c r="K602" s="382">
        <v>6.5</v>
      </c>
      <c r="L602" s="382" t="e">
        <f>[6]!Tabla1[[#This Row],[Cantidad de Insumos]]*[6]!Tabla1[[#This Row],[Precio Unitario]]</f>
        <v>#REF!</v>
      </c>
      <c r="M602" s="383">
        <v>239301</v>
      </c>
      <c r="N602" s="384" t="s">
        <v>33</v>
      </c>
    </row>
    <row r="603" spans="2:14" ht="15.75">
      <c r="B603" s="392" t="e">
        <f>IF(Tabla1[[#This Row],[Código_Actividad]]="","",CONCATENATE(Tabla1[[#This Row],[POA]],".",Tabla1[[#This Row],[SRS]],".",Tabla1[[#This Row],[AREA]],".",Tabla1[[#This Row],[TIPO]]))</f>
        <v>#REF!</v>
      </c>
      <c r="C603" s="392" t="e">
        <f>IF(Tabla1[[#This Row],[Código_Actividad]]="","",'[5]Formulario PPGR1'!#REF!)</f>
        <v>#REF!</v>
      </c>
      <c r="D603" s="392" t="e">
        <f>IF(Tabla1[[#This Row],[Código_Actividad]]="","",'[5]Formulario PPGR1'!#REF!)</f>
        <v>#REF!</v>
      </c>
      <c r="E603" s="392" t="e">
        <f>IF(Tabla1[[#This Row],[Código_Actividad]]="","",'[5]Formulario PPGR1'!#REF!)</f>
        <v>#REF!</v>
      </c>
      <c r="F603" s="392" t="e">
        <f>IF(Tabla1[[#This Row],[Código_Actividad]]="","",'[5]Formulario PPGR1'!#REF!)</f>
        <v>#REF!</v>
      </c>
      <c r="G603" s="381" t="s">
        <v>2342</v>
      </c>
      <c r="H603" s="381" t="s">
        <v>2343</v>
      </c>
      <c r="I603" s="381" t="s">
        <v>1769</v>
      </c>
      <c r="J603" s="381">
        <v>48000</v>
      </c>
      <c r="K603" s="382">
        <v>7.52</v>
      </c>
      <c r="L603" s="382" t="e">
        <f>[6]!Tabla1[[#This Row],[Cantidad de Insumos]]*[6]!Tabla1[[#This Row],[Precio Unitario]]</f>
        <v>#REF!</v>
      </c>
      <c r="M603" s="383">
        <v>239301</v>
      </c>
      <c r="N603" s="384" t="s">
        <v>33</v>
      </c>
    </row>
    <row r="604" spans="2:14" ht="15.75">
      <c r="B604" s="392" t="e">
        <f>IF(Tabla1[[#This Row],[Código_Actividad]]="","",CONCATENATE(Tabla1[[#This Row],[POA]],".",Tabla1[[#This Row],[SRS]],".",Tabla1[[#This Row],[AREA]],".",Tabla1[[#This Row],[TIPO]]))</f>
        <v>#REF!</v>
      </c>
      <c r="C604" s="392" t="e">
        <f>IF(Tabla1[[#This Row],[Código_Actividad]]="","",'[5]Formulario PPGR1'!#REF!)</f>
        <v>#REF!</v>
      </c>
      <c r="D604" s="392" t="e">
        <f>IF(Tabla1[[#This Row],[Código_Actividad]]="","",'[5]Formulario PPGR1'!#REF!)</f>
        <v>#REF!</v>
      </c>
      <c r="E604" s="392" t="e">
        <f>IF(Tabla1[[#This Row],[Código_Actividad]]="","",'[5]Formulario PPGR1'!#REF!)</f>
        <v>#REF!</v>
      </c>
      <c r="F604" s="392" t="e">
        <f>IF(Tabla1[[#This Row],[Código_Actividad]]="","",'[5]Formulario PPGR1'!#REF!)</f>
        <v>#REF!</v>
      </c>
      <c r="G604" s="381" t="s">
        <v>2344</v>
      </c>
      <c r="H604" s="381" t="s">
        <v>2345</v>
      </c>
      <c r="I604" s="381" t="s">
        <v>1764</v>
      </c>
      <c r="J604" s="381">
        <v>4</v>
      </c>
      <c r="K604" s="382">
        <v>7.52</v>
      </c>
      <c r="L604" s="382" t="e">
        <f>[6]!Tabla1[[#This Row],[Cantidad de Insumos]]*[6]!Tabla1[[#This Row],[Precio Unitario]]</f>
        <v>#REF!</v>
      </c>
      <c r="M604" s="383">
        <v>237299</v>
      </c>
      <c r="N604" s="384" t="s">
        <v>33</v>
      </c>
    </row>
    <row r="605" spans="2:14" ht="15.75">
      <c r="B605" s="392" t="e">
        <f>IF(Tabla1[[#This Row],[Código_Actividad]]="","",CONCATENATE(Tabla1[[#This Row],[POA]],".",Tabla1[[#This Row],[SRS]],".",Tabla1[[#This Row],[AREA]],".",Tabla1[[#This Row],[TIPO]]))</f>
        <v>#REF!</v>
      </c>
      <c r="C605" s="392" t="e">
        <f>IF(Tabla1[[#This Row],[Código_Actividad]]="","",'[5]Formulario PPGR1'!#REF!)</f>
        <v>#REF!</v>
      </c>
      <c r="D605" s="392" t="e">
        <f>IF(Tabla1[[#This Row],[Código_Actividad]]="","",'[5]Formulario PPGR1'!#REF!)</f>
        <v>#REF!</v>
      </c>
      <c r="E605" s="392" t="e">
        <f>IF(Tabla1[[#This Row],[Código_Actividad]]="","",'[5]Formulario PPGR1'!#REF!)</f>
        <v>#REF!</v>
      </c>
      <c r="F605" s="392" t="e">
        <f>IF(Tabla1[[#This Row],[Código_Actividad]]="","",'[5]Formulario PPGR1'!#REF!)</f>
        <v>#REF!</v>
      </c>
      <c r="G605" s="381" t="s">
        <v>2346</v>
      </c>
      <c r="H605" s="381" t="s">
        <v>2347</v>
      </c>
      <c r="I605" s="381" t="s">
        <v>324</v>
      </c>
      <c r="J605" s="381">
        <v>4</v>
      </c>
      <c r="K605" s="382">
        <v>7.52</v>
      </c>
      <c r="L605" s="382" t="e">
        <f>[6]!Tabla1[[#This Row],[Cantidad de Insumos]]*[6]!Tabla1[[#This Row],[Precio Unitario]]</f>
        <v>#REF!</v>
      </c>
      <c r="M605" s="383">
        <v>239301</v>
      </c>
      <c r="N605" s="384" t="s">
        <v>33</v>
      </c>
    </row>
    <row r="606" spans="2:14" ht="15.75">
      <c r="B606" s="392" t="e">
        <f>IF(Tabla1[[#This Row],[Código_Actividad]]="","",CONCATENATE(Tabla1[[#This Row],[POA]],".",Tabla1[[#This Row],[SRS]],".",Tabla1[[#This Row],[AREA]],".",Tabla1[[#This Row],[TIPO]]))</f>
        <v>#REF!</v>
      </c>
      <c r="C606" s="392" t="e">
        <f>IF(Tabla1[[#This Row],[Código_Actividad]]="","",'[5]Formulario PPGR1'!#REF!)</f>
        <v>#REF!</v>
      </c>
      <c r="D606" s="392" t="e">
        <f>IF(Tabla1[[#This Row],[Código_Actividad]]="","",'[5]Formulario PPGR1'!#REF!)</f>
        <v>#REF!</v>
      </c>
      <c r="E606" s="392" t="e">
        <f>IF(Tabla1[[#This Row],[Código_Actividad]]="","",'[5]Formulario PPGR1'!#REF!)</f>
        <v>#REF!</v>
      </c>
      <c r="F606" s="392" t="e">
        <f>IF(Tabla1[[#This Row],[Código_Actividad]]="","",'[5]Formulario PPGR1'!#REF!)</f>
        <v>#REF!</v>
      </c>
      <c r="G606" s="381" t="s">
        <v>2348</v>
      </c>
      <c r="H606" s="381" t="s">
        <v>2349</v>
      </c>
      <c r="I606" s="381" t="s">
        <v>1883</v>
      </c>
      <c r="J606" s="381">
        <v>4</v>
      </c>
      <c r="K606" s="382">
        <v>7.52</v>
      </c>
      <c r="L606" s="382" t="e">
        <f>[6]!Tabla1[[#This Row],[Cantidad de Insumos]]*[6]!Tabla1[[#This Row],[Precio Unitario]]</f>
        <v>#REF!</v>
      </c>
      <c r="M606" s="383">
        <v>239301</v>
      </c>
      <c r="N606" s="384" t="s">
        <v>33</v>
      </c>
    </row>
    <row r="607" spans="2:14" ht="15.75">
      <c r="B607" s="392" t="e">
        <f>IF(Tabla1[[#This Row],[Código_Actividad]]="","",CONCATENATE(Tabla1[[#This Row],[POA]],".",Tabla1[[#This Row],[SRS]],".",Tabla1[[#This Row],[AREA]],".",Tabla1[[#This Row],[TIPO]]))</f>
        <v>#REF!</v>
      </c>
      <c r="C607" s="392" t="e">
        <f>IF(Tabla1[[#This Row],[Código_Actividad]]="","",'[5]Formulario PPGR1'!#REF!)</f>
        <v>#REF!</v>
      </c>
      <c r="D607" s="392" t="e">
        <f>IF(Tabla1[[#This Row],[Código_Actividad]]="","",'[5]Formulario PPGR1'!#REF!)</f>
        <v>#REF!</v>
      </c>
      <c r="E607" s="392" t="e">
        <f>IF(Tabla1[[#This Row],[Código_Actividad]]="","",'[5]Formulario PPGR1'!#REF!)</f>
        <v>#REF!</v>
      </c>
      <c r="F607" s="392" t="e">
        <f>IF(Tabla1[[#This Row],[Código_Actividad]]="","",'[5]Formulario PPGR1'!#REF!)</f>
        <v>#REF!</v>
      </c>
      <c r="G607" s="381" t="s">
        <v>2350</v>
      </c>
      <c r="H607" s="381" t="s">
        <v>2349</v>
      </c>
      <c r="I607" s="381" t="s">
        <v>2115</v>
      </c>
      <c r="J607" s="381">
        <v>4</v>
      </c>
      <c r="K607" s="382">
        <v>7.52</v>
      </c>
      <c r="L607" s="382" t="e">
        <f>[6]!Tabla1[[#This Row],[Cantidad de Insumos]]*[6]!Tabla1[[#This Row],[Precio Unitario]]</f>
        <v>#REF!</v>
      </c>
      <c r="M607" s="383">
        <v>239301</v>
      </c>
      <c r="N607" s="384" t="s">
        <v>33</v>
      </c>
    </row>
    <row r="608" spans="2:14" ht="15.75">
      <c r="B608" s="392" t="e">
        <f>IF(Tabla1[[#This Row],[Código_Actividad]]="","",CONCATENATE(Tabla1[[#This Row],[POA]],".",Tabla1[[#This Row],[SRS]],".",Tabla1[[#This Row],[AREA]],".",Tabla1[[#This Row],[TIPO]]))</f>
        <v>#REF!</v>
      </c>
      <c r="C608" s="392" t="e">
        <f>IF(Tabla1[[#This Row],[Código_Actividad]]="","",'[5]Formulario PPGR1'!#REF!)</f>
        <v>#REF!</v>
      </c>
      <c r="D608" s="392" t="e">
        <f>IF(Tabla1[[#This Row],[Código_Actividad]]="","",'[5]Formulario PPGR1'!#REF!)</f>
        <v>#REF!</v>
      </c>
      <c r="E608" s="392" t="e">
        <f>IF(Tabla1[[#This Row],[Código_Actividad]]="","",'[5]Formulario PPGR1'!#REF!)</f>
        <v>#REF!</v>
      </c>
      <c r="F608" s="392" t="e">
        <f>IF(Tabla1[[#This Row],[Código_Actividad]]="","",'[5]Formulario PPGR1'!#REF!)</f>
        <v>#REF!</v>
      </c>
      <c r="G608" s="381" t="s">
        <v>2351</v>
      </c>
      <c r="H608" s="381" t="s">
        <v>2352</v>
      </c>
      <c r="I608" s="381" t="s">
        <v>1883</v>
      </c>
      <c r="J608" s="381">
        <v>4</v>
      </c>
      <c r="K608" s="382">
        <v>745.48</v>
      </c>
      <c r="L608" s="382" t="e">
        <f>[6]!Tabla1[[#This Row],[Cantidad de Insumos]]*[6]!Tabla1[[#This Row],[Precio Unitario]]</f>
        <v>#REF!</v>
      </c>
      <c r="M608" s="383">
        <v>239301</v>
      </c>
      <c r="N608" s="384" t="s">
        <v>33</v>
      </c>
    </row>
    <row r="609" spans="2:14" ht="15.75">
      <c r="B609" s="392" t="e">
        <f>IF(Tabla1[[#This Row],[Código_Actividad]]="","",CONCATENATE(Tabla1[[#This Row],[POA]],".",Tabla1[[#This Row],[SRS]],".",Tabla1[[#This Row],[AREA]],".",Tabla1[[#This Row],[TIPO]]))</f>
        <v>#REF!</v>
      </c>
      <c r="C609" s="392" t="e">
        <f>IF(Tabla1[[#This Row],[Código_Actividad]]="","",'[5]Formulario PPGR1'!#REF!)</f>
        <v>#REF!</v>
      </c>
      <c r="D609" s="392" t="e">
        <f>IF(Tabla1[[#This Row],[Código_Actividad]]="","",'[5]Formulario PPGR1'!#REF!)</f>
        <v>#REF!</v>
      </c>
      <c r="E609" s="392" t="e">
        <f>IF(Tabla1[[#This Row],[Código_Actividad]]="","",'[5]Formulario PPGR1'!#REF!)</f>
        <v>#REF!</v>
      </c>
      <c r="F609" s="392" t="e">
        <f>IF(Tabla1[[#This Row],[Código_Actividad]]="","",'[5]Formulario PPGR1'!#REF!)</f>
        <v>#REF!</v>
      </c>
      <c r="G609" s="381" t="s">
        <v>2353</v>
      </c>
      <c r="H609" s="381" t="s">
        <v>2352</v>
      </c>
      <c r="I609" s="381" t="s">
        <v>1883</v>
      </c>
      <c r="J609" s="381">
        <v>60</v>
      </c>
      <c r="K609" s="382">
        <v>448.8</v>
      </c>
      <c r="L609" s="382" t="e">
        <f>[6]!Tabla1[[#This Row],[Cantidad de Insumos]]*[6]!Tabla1[[#This Row],[Precio Unitario]]</f>
        <v>#REF!</v>
      </c>
      <c r="M609" s="383">
        <v>239301</v>
      </c>
      <c r="N609" s="384" t="s">
        <v>33</v>
      </c>
    </row>
    <row r="610" spans="2:14" ht="15.75">
      <c r="B610" s="392" t="e">
        <f>IF(Tabla1[[#This Row],[Código_Actividad]]="","",CONCATENATE(Tabla1[[#This Row],[POA]],".",Tabla1[[#This Row],[SRS]],".",Tabla1[[#This Row],[AREA]],".",Tabla1[[#This Row],[TIPO]]))</f>
        <v>#REF!</v>
      </c>
      <c r="C610" s="392" t="e">
        <f>IF(Tabla1[[#This Row],[Código_Actividad]]="","",'[5]Formulario PPGR1'!#REF!)</f>
        <v>#REF!</v>
      </c>
      <c r="D610" s="392" t="e">
        <f>IF(Tabla1[[#This Row],[Código_Actividad]]="","",'[5]Formulario PPGR1'!#REF!)</f>
        <v>#REF!</v>
      </c>
      <c r="E610" s="392" t="e">
        <f>IF(Tabla1[[#This Row],[Código_Actividad]]="","",'[5]Formulario PPGR1'!#REF!)</f>
        <v>#REF!</v>
      </c>
      <c r="F610" s="392" t="e">
        <f>IF(Tabla1[[#This Row],[Código_Actividad]]="","",'[5]Formulario PPGR1'!#REF!)</f>
        <v>#REF!</v>
      </c>
      <c r="G610" s="381" t="s">
        <v>2354</v>
      </c>
      <c r="H610" s="381" t="s">
        <v>2355</v>
      </c>
      <c r="I610" s="381" t="s">
        <v>1769</v>
      </c>
      <c r="J610" s="381">
        <v>2400</v>
      </c>
      <c r="K610" s="382">
        <v>64.56</v>
      </c>
      <c r="L610" s="382" t="e">
        <f>[6]!Tabla1[[#This Row],[Cantidad de Insumos]]*[6]!Tabla1[[#This Row],[Precio Unitario]]</f>
        <v>#REF!</v>
      </c>
      <c r="M610" s="383">
        <v>237299</v>
      </c>
      <c r="N610" s="384" t="s">
        <v>33</v>
      </c>
    </row>
    <row r="611" spans="2:14" ht="15.75">
      <c r="B611" s="392" t="e">
        <f>IF(Tabla1[[#This Row],[Código_Actividad]]="","",CONCATENATE(Tabla1[[#This Row],[POA]],".",Tabla1[[#This Row],[SRS]],".",Tabla1[[#This Row],[AREA]],".",Tabla1[[#This Row],[TIPO]]))</f>
        <v>#REF!</v>
      </c>
      <c r="C611" s="392" t="e">
        <f>IF(Tabla1[[#This Row],[Código_Actividad]]="","",'[5]Formulario PPGR1'!#REF!)</f>
        <v>#REF!</v>
      </c>
      <c r="D611" s="392" t="e">
        <f>IF(Tabla1[[#This Row],[Código_Actividad]]="","",'[5]Formulario PPGR1'!#REF!)</f>
        <v>#REF!</v>
      </c>
      <c r="E611" s="392" t="e">
        <f>IF(Tabla1[[#This Row],[Código_Actividad]]="","",'[5]Formulario PPGR1'!#REF!)</f>
        <v>#REF!</v>
      </c>
      <c r="F611" s="392" t="e">
        <f>IF(Tabla1[[#This Row],[Código_Actividad]]="","",'[5]Formulario PPGR1'!#REF!)</f>
        <v>#REF!</v>
      </c>
      <c r="G611" s="381" t="s">
        <v>2356</v>
      </c>
      <c r="H611" s="381" t="s">
        <v>2357</v>
      </c>
      <c r="I611" s="381" t="s">
        <v>1764</v>
      </c>
      <c r="J611" s="381">
        <v>576</v>
      </c>
      <c r="K611" s="382">
        <v>120</v>
      </c>
      <c r="L611" s="382" t="e">
        <f>[6]!Tabla1[[#This Row],[Cantidad de Insumos]]*[6]!Tabla1[[#This Row],[Precio Unitario]]</f>
        <v>#REF!</v>
      </c>
      <c r="M611" s="383">
        <v>237299</v>
      </c>
      <c r="N611" s="384" t="s">
        <v>33</v>
      </c>
    </row>
    <row r="612" spans="2:14" ht="15.75">
      <c r="B612" s="392" t="e">
        <f>IF(Tabla1[[#This Row],[Código_Actividad]]="","",CONCATENATE(Tabla1[[#This Row],[POA]],".",Tabla1[[#This Row],[SRS]],".",Tabla1[[#This Row],[AREA]],".",Tabla1[[#This Row],[TIPO]]))</f>
        <v>#REF!</v>
      </c>
      <c r="C612" s="392" t="e">
        <f>IF(Tabla1[[#This Row],[Código_Actividad]]="","",'[5]Formulario PPGR1'!#REF!)</f>
        <v>#REF!</v>
      </c>
      <c r="D612" s="392" t="e">
        <f>IF(Tabla1[[#This Row],[Código_Actividad]]="","",'[5]Formulario PPGR1'!#REF!)</f>
        <v>#REF!</v>
      </c>
      <c r="E612" s="392" t="e">
        <f>IF(Tabla1[[#This Row],[Código_Actividad]]="","",'[5]Formulario PPGR1'!#REF!)</f>
        <v>#REF!</v>
      </c>
      <c r="F612" s="392" t="e">
        <f>IF(Tabla1[[#This Row],[Código_Actividad]]="","",'[5]Formulario PPGR1'!#REF!)</f>
        <v>#REF!</v>
      </c>
      <c r="G612" s="381" t="s">
        <v>2358</v>
      </c>
      <c r="H612" s="381" t="s">
        <v>2359</v>
      </c>
      <c r="I612" s="381" t="s">
        <v>1769</v>
      </c>
      <c r="J612" s="381">
        <v>12000</v>
      </c>
      <c r="K612" s="382">
        <v>2.6</v>
      </c>
      <c r="L612" s="382" t="e">
        <f>[6]!Tabla1[[#This Row],[Cantidad de Insumos]]*[6]!Tabla1[[#This Row],[Precio Unitario]]</f>
        <v>#REF!</v>
      </c>
      <c r="M612" s="383">
        <v>239301</v>
      </c>
      <c r="N612" s="384" t="s">
        <v>33</v>
      </c>
    </row>
    <row r="613" spans="2:14" ht="15.75">
      <c r="B613" s="392" t="e">
        <f>IF(Tabla1[[#This Row],[Código_Actividad]]="","",CONCATENATE(Tabla1[[#This Row],[POA]],".",Tabla1[[#This Row],[SRS]],".",Tabla1[[#This Row],[AREA]],".",Tabla1[[#This Row],[TIPO]]))</f>
        <v>#REF!</v>
      </c>
      <c r="C613" s="392" t="e">
        <f>IF(Tabla1[[#This Row],[Código_Actividad]]="","",'[5]Formulario PPGR1'!#REF!)</f>
        <v>#REF!</v>
      </c>
      <c r="D613" s="392" t="e">
        <f>IF(Tabla1[[#This Row],[Código_Actividad]]="","",'[5]Formulario PPGR1'!#REF!)</f>
        <v>#REF!</v>
      </c>
      <c r="E613" s="392" t="e">
        <f>IF(Tabla1[[#This Row],[Código_Actividad]]="","",'[5]Formulario PPGR1'!#REF!)</f>
        <v>#REF!</v>
      </c>
      <c r="F613" s="392" t="e">
        <f>IF(Tabla1[[#This Row],[Código_Actividad]]="","",'[5]Formulario PPGR1'!#REF!)</f>
        <v>#REF!</v>
      </c>
      <c r="G613" s="381" t="s">
        <v>2360</v>
      </c>
      <c r="H613" s="381" t="s">
        <v>2361</v>
      </c>
      <c r="I613" s="381" t="s">
        <v>324</v>
      </c>
      <c r="J613" s="381">
        <v>200</v>
      </c>
      <c r="K613" s="382">
        <v>878.48</v>
      </c>
      <c r="L613" s="382" t="e">
        <f>[6]!Tabla1[[#This Row],[Cantidad de Insumos]]*[6]!Tabla1[[#This Row],[Precio Unitario]]</f>
        <v>#REF!</v>
      </c>
      <c r="M613" s="383">
        <v>239301</v>
      </c>
      <c r="N613" s="384" t="s">
        <v>33</v>
      </c>
    </row>
    <row r="614" spans="2:14" ht="15.75">
      <c r="B614" s="392" t="e">
        <f>IF(Tabla1[[#This Row],[Código_Actividad]]="","",CONCATENATE(Tabla1[[#This Row],[POA]],".",Tabla1[[#This Row],[SRS]],".",Tabla1[[#This Row],[AREA]],".",Tabla1[[#This Row],[TIPO]]))</f>
        <v>#REF!</v>
      </c>
      <c r="C614" s="392" t="e">
        <f>IF(Tabla1[[#This Row],[Código_Actividad]]="","",'[5]Formulario PPGR1'!#REF!)</f>
        <v>#REF!</v>
      </c>
      <c r="D614" s="392" t="e">
        <f>IF(Tabla1[[#This Row],[Código_Actividad]]="","",'[5]Formulario PPGR1'!#REF!)</f>
        <v>#REF!</v>
      </c>
      <c r="E614" s="392" t="e">
        <f>IF(Tabla1[[#This Row],[Código_Actividad]]="","",'[5]Formulario PPGR1'!#REF!)</f>
        <v>#REF!</v>
      </c>
      <c r="F614" s="392" t="e">
        <f>IF(Tabla1[[#This Row],[Código_Actividad]]="","",'[5]Formulario PPGR1'!#REF!)</f>
        <v>#REF!</v>
      </c>
      <c r="G614" s="381" t="s">
        <v>2362</v>
      </c>
      <c r="H614" s="381" t="s">
        <v>2363</v>
      </c>
      <c r="I614" s="381" t="s">
        <v>2364</v>
      </c>
      <c r="J614" s="381">
        <v>1000</v>
      </c>
      <c r="K614" s="382">
        <v>11.7</v>
      </c>
      <c r="L614" s="382" t="e">
        <f>[6]!Tabla1[[#This Row],[Cantidad de Insumos]]*[6]!Tabla1[[#This Row],[Precio Unitario]]</f>
        <v>#REF!</v>
      </c>
      <c r="M614" s="383">
        <v>239301</v>
      </c>
      <c r="N614" s="384" t="s">
        <v>33</v>
      </c>
    </row>
    <row r="615" spans="2:14" ht="15.75">
      <c r="B615" s="392" t="e">
        <f>IF(Tabla1[[#This Row],[Código_Actividad]]="","",CONCATENATE(Tabla1[[#This Row],[POA]],".",Tabla1[[#This Row],[SRS]],".",Tabla1[[#This Row],[AREA]],".",Tabla1[[#This Row],[TIPO]]))</f>
        <v>#REF!</v>
      </c>
      <c r="C615" s="392" t="e">
        <f>IF(Tabla1[[#This Row],[Código_Actividad]]="","",'[5]Formulario PPGR1'!#REF!)</f>
        <v>#REF!</v>
      </c>
      <c r="D615" s="392" t="e">
        <f>IF(Tabla1[[#This Row],[Código_Actividad]]="","",'[5]Formulario PPGR1'!#REF!)</f>
        <v>#REF!</v>
      </c>
      <c r="E615" s="392" t="e">
        <f>IF(Tabla1[[#This Row],[Código_Actividad]]="","",'[5]Formulario PPGR1'!#REF!)</f>
        <v>#REF!</v>
      </c>
      <c r="F615" s="392" t="e">
        <f>IF(Tabla1[[#This Row],[Código_Actividad]]="","",'[5]Formulario PPGR1'!#REF!)</f>
        <v>#REF!</v>
      </c>
      <c r="G615" s="381" t="s">
        <v>2365</v>
      </c>
      <c r="H615" s="381" t="s">
        <v>2366</v>
      </c>
      <c r="I615" s="381" t="s">
        <v>2364</v>
      </c>
      <c r="J615" s="381">
        <v>12000</v>
      </c>
      <c r="K615" s="382">
        <v>13.2</v>
      </c>
      <c r="L615" s="382" t="e">
        <f>[6]!Tabla1[[#This Row],[Cantidad de Insumos]]*[6]!Tabla1[[#This Row],[Precio Unitario]]</f>
        <v>#REF!</v>
      </c>
      <c r="M615" s="383">
        <v>239301</v>
      </c>
      <c r="N615" s="384" t="s">
        <v>33</v>
      </c>
    </row>
    <row r="616" spans="2:14" ht="15.75">
      <c r="B616" s="392" t="e">
        <f>IF(Tabla1[[#This Row],[Código_Actividad]]="","",CONCATENATE(Tabla1[[#This Row],[POA]],".",Tabla1[[#This Row],[SRS]],".",Tabla1[[#This Row],[AREA]],".",Tabla1[[#This Row],[TIPO]]))</f>
        <v>#REF!</v>
      </c>
      <c r="C616" s="392" t="e">
        <f>IF(Tabla1[[#This Row],[Código_Actividad]]="","",'[5]Formulario PPGR1'!#REF!)</f>
        <v>#REF!</v>
      </c>
      <c r="D616" s="392" t="e">
        <f>IF(Tabla1[[#This Row],[Código_Actividad]]="","",'[5]Formulario PPGR1'!#REF!)</f>
        <v>#REF!</v>
      </c>
      <c r="E616" s="392" t="e">
        <f>IF(Tabla1[[#This Row],[Código_Actividad]]="","",'[5]Formulario PPGR1'!#REF!)</f>
        <v>#REF!</v>
      </c>
      <c r="F616" s="392" t="e">
        <f>IF(Tabla1[[#This Row],[Código_Actividad]]="","",'[5]Formulario PPGR1'!#REF!)</f>
        <v>#REF!</v>
      </c>
      <c r="G616" s="381" t="s">
        <v>2367</v>
      </c>
      <c r="H616" s="381" t="s">
        <v>2368</v>
      </c>
      <c r="I616" s="381" t="s">
        <v>1761</v>
      </c>
      <c r="J616" s="381">
        <v>4</v>
      </c>
      <c r="K616" s="382">
        <v>8892</v>
      </c>
      <c r="L616" s="382" t="e">
        <f>[6]!Tabla1[[#This Row],[Cantidad de Insumos]]*[6]!Tabla1[[#This Row],[Precio Unitario]]</f>
        <v>#REF!</v>
      </c>
      <c r="M616" s="383">
        <v>237299</v>
      </c>
      <c r="N616" s="384" t="s">
        <v>33</v>
      </c>
    </row>
    <row r="617" spans="2:14" ht="15.75">
      <c r="B617" s="392" t="e">
        <f>IF(Tabla1[[#This Row],[Código_Actividad]]="","",CONCATENATE(Tabla1[[#This Row],[POA]],".",Tabla1[[#This Row],[SRS]],".",Tabla1[[#This Row],[AREA]],".",Tabla1[[#This Row],[TIPO]]))</f>
        <v>#REF!</v>
      </c>
      <c r="C617" s="392" t="e">
        <f>IF(Tabla1[[#This Row],[Código_Actividad]]="","",'[5]Formulario PPGR1'!#REF!)</f>
        <v>#REF!</v>
      </c>
      <c r="D617" s="392" t="e">
        <f>IF(Tabla1[[#This Row],[Código_Actividad]]="","",'[5]Formulario PPGR1'!#REF!)</f>
        <v>#REF!</v>
      </c>
      <c r="E617" s="392" t="e">
        <f>IF(Tabla1[[#This Row],[Código_Actividad]]="","",'[5]Formulario PPGR1'!#REF!)</f>
        <v>#REF!</v>
      </c>
      <c r="F617" s="392" t="e">
        <f>IF(Tabla1[[#This Row],[Código_Actividad]]="","",'[5]Formulario PPGR1'!#REF!)</f>
        <v>#REF!</v>
      </c>
      <c r="G617" s="381" t="s">
        <v>2369</v>
      </c>
      <c r="H617" s="381" t="s">
        <v>2370</v>
      </c>
      <c r="I617" s="381" t="s">
        <v>1761</v>
      </c>
      <c r="J617" s="381">
        <v>280</v>
      </c>
      <c r="K617" s="382">
        <v>8000</v>
      </c>
      <c r="L617" s="382" t="e">
        <f>[6]!Tabla1[[#This Row],[Cantidad de Insumos]]*[6]!Tabla1[[#This Row],[Precio Unitario]]</f>
        <v>#REF!</v>
      </c>
      <c r="M617" s="383">
        <v>237299</v>
      </c>
      <c r="N617" s="384" t="s">
        <v>33</v>
      </c>
    </row>
    <row r="618" spans="2:14" ht="15.75">
      <c r="B618" s="392" t="e">
        <f>IF(Tabla1[[#This Row],[Código_Actividad]]="","",CONCATENATE(Tabla1[[#This Row],[POA]],".",Tabla1[[#This Row],[SRS]],".",Tabla1[[#This Row],[AREA]],".",Tabla1[[#This Row],[TIPO]]))</f>
        <v>#REF!</v>
      </c>
      <c r="C618" s="392" t="e">
        <f>IF(Tabla1[[#This Row],[Código_Actividad]]="","",'[5]Formulario PPGR1'!#REF!)</f>
        <v>#REF!</v>
      </c>
      <c r="D618" s="392" t="e">
        <f>IF(Tabla1[[#This Row],[Código_Actividad]]="","",'[5]Formulario PPGR1'!#REF!)</f>
        <v>#REF!</v>
      </c>
      <c r="E618" s="392" t="e">
        <f>IF(Tabla1[[#This Row],[Código_Actividad]]="","",'[5]Formulario PPGR1'!#REF!)</f>
        <v>#REF!</v>
      </c>
      <c r="F618" s="392" t="e">
        <f>IF(Tabla1[[#This Row],[Código_Actividad]]="","",'[5]Formulario PPGR1'!#REF!)</f>
        <v>#REF!</v>
      </c>
      <c r="G618" s="381" t="s">
        <v>2371</v>
      </c>
      <c r="H618" s="381" t="s">
        <v>2372</v>
      </c>
      <c r="I618" s="381" t="s">
        <v>1761</v>
      </c>
      <c r="J618" s="381">
        <v>60</v>
      </c>
      <c r="K618" s="382">
        <v>46</v>
      </c>
      <c r="L618" s="382" t="e">
        <f>[6]!Tabla1[[#This Row],[Cantidad de Insumos]]*[6]!Tabla1[[#This Row],[Precio Unitario]]</f>
        <v>#REF!</v>
      </c>
      <c r="M618" s="383">
        <v>237299</v>
      </c>
      <c r="N618" s="384" t="s">
        <v>33</v>
      </c>
    </row>
    <row r="619" spans="2:14" ht="15.75">
      <c r="B619" s="392" t="e">
        <f>IF(Tabla1[[#This Row],[Código_Actividad]]="","",CONCATENATE(Tabla1[[#This Row],[POA]],".",Tabla1[[#This Row],[SRS]],".",Tabla1[[#This Row],[AREA]],".",Tabla1[[#This Row],[TIPO]]))</f>
        <v>#REF!</v>
      </c>
      <c r="C619" s="392" t="e">
        <f>IF(Tabla1[[#This Row],[Código_Actividad]]="","",'[5]Formulario PPGR1'!#REF!)</f>
        <v>#REF!</v>
      </c>
      <c r="D619" s="392" t="e">
        <f>IF(Tabla1[[#This Row],[Código_Actividad]]="","",'[5]Formulario PPGR1'!#REF!)</f>
        <v>#REF!</v>
      </c>
      <c r="E619" s="392" t="e">
        <f>IF(Tabla1[[#This Row],[Código_Actividad]]="","",'[5]Formulario PPGR1'!#REF!)</f>
        <v>#REF!</v>
      </c>
      <c r="F619" s="392" t="e">
        <f>IF(Tabla1[[#This Row],[Código_Actividad]]="","",'[5]Formulario PPGR1'!#REF!)</f>
        <v>#REF!</v>
      </c>
      <c r="G619" s="381" t="s">
        <v>2373</v>
      </c>
      <c r="H619" s="381" t="s">
        <v>2374</v>
      </c>
      <c r="I619" s="381" t="s">
        <v>1761</v>
      </c>
      <c r="J619" s="381">
        <v>280</v>
      </c>
      <c r="K619" s="382">
        <v>9448</v>
      </c>
      <c r="L619" s="382" t="e">
        <f>[6]!Tabla1[[#This Row],[Cantidad de Insumos]]*[6]!Tabla1[[#This Row],[Precio Unitario]]</f>
        <v>#REF!</v>
      </c>
      <c r="M619" s="383">
        <v>237299</v>
      </c>
      <c r="N619" s="384" t="s">
        <v>33</v>
      </c>
    </row>
    <row r="620" spans="2:14" ht="15.75">
      <c r="B620" s="392" t="e">
        <f>IF(Tabla1[[#This Row],[Código_Actividad]]="","",CONCATENATE(Tabla1[[#This Row],[POA]],".",Tabla1[[#This Row],[SRS]],".",Tabla1[[#This Row],[AREA]],".",Tabla1[[#This Row],[TIPO]]))</f>
        <v>#REF!</v>
      </c>
      <c r="C620" s="392" t="e">
        <f>IF(Tabla1[[#This Row],[Código_Actividad]]="","",'[5]Formulario PPGR1'!#REF!)</f>
        <v>#REF!</v>
      </c>
      <c r="D620" s="392" t="e">
        <f>IF(Tabla1[[#This Row],[Código_Actividad]]="","",'[5]Formulario PPGR1'!#REF!)</f>
        <v>#REF!</v>
      </c>
      <c r="E620" s="392" t="e">
        <f>IF(Tabla1[[#This Row],[Código_Actividad]]="","",'[5]Formulario PPGR1'!#REF!)</f>
        <v>#REF!</v>
      </c>
      <c r="F620" s="392" t="e">
        <f>IF(Tabla1[[#This Row],[Código_Actividad]]="","",'[5]Formulario PPGR1'!#REF!)</f>
        <v>#REF!</v>
      </c>
      <c r="G620" s="381" t="s">
        <v>2375</v>
      </c>
      <c r="H620" s="381" t="s">
        <v>2376</v>
      </c>
      <c r="I620" s="381" t="s">
        <v>1761</v>
      </c>
      <c r="J620" s="381">
        <v>20</v>
      </c>
      <c r="K620" s="382">
        <v>46</v>
      </c>
      <c r="L620" s="382" t="e">
        <f>[6]!Tabla1[[#This Row],[Cantidad de Insumos]]*[6]!Tabla1[[#This Row],[Precio Unitario]]</f>
        <v>#REF!</v>
      </c>
      <c r="M620" s="383">
        <v>237299</v>
      </c>
      <c r="N620" s="384" t="s">
        <v>33</v>
      </c>
    </row>
    <row r="621" spans="2:14" ht="15.75">
      <c r="B621" s="392" t="e">
        <f>IF(Tabla1[[#This Row],[Código_Actividad]]="","",CONCATENATE(Tabla1[[#This Row],[POA]],".",Tabla1[[#This Row],[SRS]],".",Tabla1[[#This Row],[AREA]],".",Tabla1[[#This Row],[TIPO]]))</f>
        <v>#REF!</v>
      </c>
      <c r="C621" s="392" t="e">
        <f>IF(Tabla1[[#This Row],[Código_Actividad]]="","",'[5]Formulario PPGR1'!#REF!)</f>
        <v>#REF!</v>
      </c>
      <c r="D621" s="392" t="e">
        <f>IF(Tabla1[[#This Row],[Código_Actividad]]="","",'[5]Formulario PPGR1'!#REF!)</f>
        <v>#REF!</v>
      </c>
      <c r="E621" s="392" t="e">
        <f>IF(Tabla1[[#This Row],[Código_Actividad]]="","",'[5]Formulario PPGR1'!#REF!)</f>
        <v>#REF!</v>
      </c>
      <c r="F621" s="392" t="e">
        <f>IF(Tabla1[[#This Row],[Código_Actividad]]="","",'[5]Formulario PPGR1'!#REF!)</f>
        <v>#REF!</v>
      </c>
      <c r="G621" s="381" t="s">
        <v>2377</v>
      </c>
      <c r="H621" s="381" t="s">
        <v>2378</v>
      </c>
      <c r="I621" s="381" t="s">
        <v>1761</v>
      </c>
      <c r="J621" s="381">
        <v>4</v>
      </c>
      <c r="K621" s="382">
        <v>13104</v>
      </c>
      <c r="L621" s="382" t="e">
        <f>[6]!Tabla1[[#This Row],[Cantidad de Insumos]]*[6]!Tabla1[[#This Row],[Precio Unitario]]</f>
        <v>#REF!</v>
      </c>
      <c r="M621" s="383">
        <v>237299</v>
      </c>
      <c r="N621" s="384" t="s">
        <v>33</v>
      </c>
    </row>
    <row r="622" spans="2:14" ht="15.75">
      <c r="B622" s="392" t="e">
        <f>IF(Tabla1[[#This Row],[Código_Actividad]]="","",CONCATENATE(Tabla1[[#This Row],[POA]],".",Tabla1[[#This Row],[SRS]],".",Tabla1[[#This Row],[AREA]],".",Tabla1[[#This Row],[TIPO]]))</f>
        <v>#REF!</v>
      </c>
      <c r="C622" s="392" t="e">
        <f>IF(Tabla1[[#This Row],[Código_Actividad]]="","",'[5]Formulario PPGR1'!#REF!)</f>
        <v>#REF!</v>
      </c>
      <c r="D622" s="392" t="e">
        <f>IF(Tabla1[[#This Row],[Código_Actividad]]="","",'[5]Formulario PPGR1'!#REF!)</f>
        <v>#REF!</v>
      </c>
      <c r="E622" s="392" t="e">
        <f>IF(Tabla1[[#This Row],[Código_Actividad]]="","",'[5]Formulario PPGR1'!#REF!)</f>
        <v>#REF!</v>
      </c>
      <c r="F622" s="392" t="e">
        <f>IF(Tabla1[[#This Row],[Código_Actividad]]="","",'[5]Formulario PPGR1'!#REF!)</f>
        <v>#REF!</v>
      </c>
      <c r="G622" s="381" t="s">
        <v>2379</v>
      </c>
      <c r="H622" s="381" t="s">
        <v>2380</v>
      </c>
      <c r="I622" s="381" t="s">
        <v>324</v>
      </c>
      <c r="J622" s="381">
        <v>120</v>
      </c>
      <c r="K622" s="382">
        <v>570</v>
      </c>
      <c r="L622" s="382" t="e">
        <f>[6]!Tabla1[[#This Row],[Cantidad de Insumos]]*[6]!Tabla1[[#This Row],[Precio Unitario]]</f>
        <v>#REF!</v>
      </c>
      <c r="M622" s="383">
        <v>237299</v>
      </c>
      <c r="N622" s="384" t="s">
        <v>33</v>
      </c>
    </row>
    <row r="623" spans="2:14" ht="15.75">
      <c r="B623" s="392" t="e">
        <f>IF(Tabla1[[#This Row],[Código_Actividad]]="","",CONCATENATE(Tabla1[[#This Row],[POA]],".",Tabla1[[#This Row],[SRS]],".",Tabla1[[#This Row],[AREA]],".",Tabla1[[#This Row],[TIPO]]))</f>
        <v>#REF!</v>
      </c>
      <c r="C623" s="392" t="e">
        <f>IF(Tabla1[[#This Row],[Código_Actividad]]="","",'[5]Formulario PPGR1'!#REF!)</f>
        <v>#REF!</v>
      </c>
      <c r="D623" s="392" t="e">
        <f>IF(Tabla1[[#This Row],[Código_Actividad]]="","",'[5]Formulario PPGR1'!#REF!)</f>
        <v>#REF!</v>
      </c>
      <c r="E623" s="392" t="e">
        <f>IF(Tabla1[[#This Row],[Código_Actividad]]="","",'[5]Formulario PPGR1'!#REF!)</f>
        <v>#REF!</v>
      </c>
      <c r="F623" s="392" t="e">
        <f>IF(Tabla1[[#This Row],[Código_Actividad]]="","",'[5]Formulario PPGR1'!#REF!)</f>
        <v>#REF!</v>
      </c>
      <c r="G623" s="381" t="s">
        <v>2381</v>
      </c>
      <c r="H623" s="381" t="s">
        <v>2382</v>
      </c>
      <c r="I623" s="381" t="s">
        <v>1761</v>
      </c>
      <c r="J623" s="381">
        <v>4</v>
      </c>
      <c r="K623" s="382">
        <v>570</v>
      </c>
      <c r="L623" s="382" t="e">
        <f>[6]!Tabla1[[#This Row],[Cantidad de Insumos]]*[6]!Tabla1[[#This Row],[Precio Unitario]]</f>
        <v>#REF!</v>
      </c>
      <c r="M623" s="383">
        <v>237299</v>
      </c>
      <c r="N623" s="384" t="s">
        <v>33</v>
      </c>
    </row>
    <row r="624" spans="2:14" ht="15.75">
      <c r="B624" s="392" t="e">
        <f>IF(Tabla1[[#This Row],[Código_Actividad]]="","",CONCATENATE(Tabla1[[#This Row],[POA]],".",Tabla1[[#This Row],[SRS]],".",Tabla1[[#This Row],[AREA]],".",Tabla1[[#This Row],[TIPO]]))</f>
        <v>#REF!</v>
      </c>
      <c r="C624" s="392" t="e">
        <f>IF(Tabla1[[#This Row],[Código_Actividad]]="","",'[5]Formulario PPGR1'!#REF!)</f>
        <v>#REF!</v>
      </c>
      <c r="D624" s="392" t="e">
        <f>IF(Tabla1[[#This Row],[Código_Actividad]]="","",'[5]Formulario PPGR1'!#REF!)</f>
        <v>#REF!</v>
      </c>
      <c r="E624" s="392" t="e">
        <f>IF(Tabla1[[#This Row],[Código_Actividad]]="","",'[5]Formulario PPGR1'!#REF!)</f>
        <v>#REF!</v>
      </c>
      <c r="F624" s="392" t="e">
        <f>IF(Tabla1[[#This Row],[Código_Actividad]]="","",'[5]Formulario PPGR1'!#REF!)</f>
        <v>#REF!</v>
      </c>
      <c r="G624" s="381" t="s">
        <v>2383</v>
      </c>
      <c r="H624" s="381" t="s">
        <v>2384</v>
      </c>
      <c r="I624" s="381" t="s">
        <v>1761</v>
      </c>
      <c r="J624" s="381">
        <v>4</v>
      </c>
      <c r="K624" s="382">
        <v>570</v>
      </c>
      <c r="L624" s="382" t="e">
        <f>[6]!Tabla1[[#This Row],[Cantidad de Insumos]]*[6]!Tabla1[[#This Row],[Precio Unitario]]</f>
        <v>#REF!</v>
      </c>
      <c r="M624" s="383">
        <v>237299</v>
      </c>
      <c r="N624" s="384" t="s">
        <v>33</v>
      </c>
    </row>
    <row r="625" spans="2:14" ht="15.75">
      <c r="B625" s="392" t="e">
        <f>IF(Tabla1[[#This Row],[Código_Actividad]]="","",CONCATENATE(Tabla1[[#This Row],[POA]],".",Tabla1[[#This Row],[SRS]],".",Tabla1[[#This Row],[AREA]],".",Tabla1[[#This Row],[TIPO]]))</f>
        <v>#REF!</v>
      </c>
      <c r="C625" s="392" t="e">
        <f>IF(Tabla1[[#This Row],[Código_Actividad]]="","",'[5]Formulario PPGR1'!#REF!)</f>
        <v>#REF!</v>
      </c>
      <c r="D625" s="392" t="e">
        <f>IF(Tabla1[[#This Row],[Código_Actividad]]="","",'[5]Formulario PPGR1'!#REF!)</f>
        <v>#REF!</v>
      </c>
      <c r="E625" s="392" t="e">
        <f>IF(Tabla1[[#This Row],[Código_Actividad]]="","",'[5]Formulario PPGR1'!#REF!)</f>
        <v>#REF!</v>
      </c>
      <c r="F625" s="392" t="e">
        <f>IF(Tabla1[[#This Row],[Código_Actividad]]="","",'[5]Formulario PPGR1'!#REF!)</f>
        <v>#REF!</v>
      </c>
      <c r="G625" s="381" t="s">
        <v>2385</v>
      </c>
      <c r="H625" s="381" t="s">
        <v>2386</v>
      </c>
      <c r="I625" s="381" t="s">
        <v>1761</v>
      </c>
      <c r="J625" s="381">
        <v>4</v>
      </c>
      <c r="K625" s="382">
        <v>570</v>
      </c>
      <c r="L625" s="382" t="e">
        <f>[6]!Tabla1[[#This Row],[Cantidad de Insumos]]*[6]!Tabla1[[#This Row],[Precio Unitario]]</f>
        <v>#REF!</v>
      </c>
      <c r="M625" s="383">
        <v>237299</v>
      </c>
      <c r="N625" s="384" t="s">
        <v>33</v>
      </c>
    </row>
    <row r="626" spans="2:14" ht="15.75">
      <c r="B626" s="392" t="e">
        <f>IF(Tabla1[[#This Row],[Código_Actividad]]="","",CONCATENATE(Tabla1[[#This Row],[POA]],".",Tabla1[[#This Row],[SRS]],".",Tabla1[[#This Row],[AREA]],".",Tabla1[[#This Row],[TIPO]]))</f>
        <v>#REF!</v>
      </c>
      <c r="C626" s="392" t="e">
        <f>IF(Tabla1[[#This Row],[Código_Actividad]]="","",'[5]Formulario PPGR1'!#REF!)</f>
        <v>#REF!</v>
      </c>
      <c r="D626" s="392" t="e">
        <f>IF(Tabla1[[#This Row],[Código_Actividad]]="","",'[5]Formulario PPGR1'!#REF!)</f>
        <v>#REF!</v>
      </c>
      <c r="E626" s="392" t="e">
        <f>IF(Tabla1[[#This Row],[Código_Actividad]]="","",'[5]Formulario PPGR1'!#REF!)</f>
        <v>#REF!</v>
      </c>
      <c r="F626" s="392" t="e">
        <f>IF(Tabla1[[#This Row],[Código_Actividad]]="","",'[5]Formulario PPGR1'!#REF!)</f>
        <v>#REF!</v>
      </c>
      <c r="G626" s="381" t="s">
        <v>2387</v>
      </c>
      <c r="H626" s="381" t="s">
        <v>2388</v>
      </c>
      <c r="I626" s="381" t="s">
        <v>1761</v>
      </c>
      <c r="J626" s="381">
        <v>24</v>
      </c>
      <c r="K626" s="382">
        <v>30000</v>
      </c>
      <c r="L626" s="382" t="e">
        <f>[6]!Tabla1[[#This Row],[Cantidad de Insumos]]*[6]!Tabla1[[#This Row],[Precio Unitario]]</f>
        <v>#REF!</v>
      </c>
      <c r="M626" s="383">
        <v>237299</v>
      </c>
      <c r="N626" s="384" t="s">
        <v>33</v>
      </c>
    </row>
    <row r="627" spans="2:14" ht="15.75">
      <c r="B627" s="392" t="e">
        <f>IF(Tabla1[[#This Row],[Código_Actividad]]="","",CONCATENATE(Tabla1[[#This Row],[POA]],".",Tabla1[[#This Row],[SRS]],".",Tabla1[[#This Row],[AREA]],".",Tabla1[[#This Row],[TIPO]]))</f>
        <v>#REF!</v>
      </c>
      <c r="C627" s="392" t="e">
        <f>IF(Tabla1[[#This Row],[Código_Actividad]]="","",'[5]Formulario PPGR1'!#REF!)</f>
        <v>#REF!</v>
      </c>
      <c r="D627" s="392" t="e">
        <f>IF(Tabla1[[#This Row],[Código_Actividad]]="","",'[5]Formulario PPGR1'!#REF!)</f>
        <v>#REF!</v>
      </c>
      <c r="E627" s="392" t="e">
        <f>IF(Tabla1[[#This Row],[Código_Actividad]]="","",'[5]Formulario PPGR1'!#REF!)</f>
        <v>#REF!</v>
      </c>
      <c r="F627" s="392" t="e">
        <f>IF(Tabla1[[#This Row],[Código_Actividad]]="","",'[5]Formulario PPGR1'!#REF!)</f>
        <v>#REF!</v>
      </c>
      <c r="G627" s="381" t="s">
        <v>2389</v>
      </c>
      <c r="H627" s="381" t="s">
        <v>2390</v>
      </c>
      <c r="I627" s="381" t="s">
        <v>324</v>
      </c>
      <c r="J627" s="381">
        <v>4</v>
      </c>
      <c r="K627" s="382">
        <v>5500</v>
      </c>
      <c r="L627" s="382" t="e">
        <f>[6]!Tabla1[[#This Row],[Cantidad de Insumos]]*[6]!Tabla1[[#This Row],[Precio Unitario]]</f>
        <v>#REF!</v>
      </c>
      <c r="M627" s="383">
        <v>237299</v>
      </c>
      <c r="N627" s="384" t="s">
        <v>33</v>
      </c>
    </row>
    <row r="628" spans="2:14" ht="15.75">
      <c r="B628" s="392" t="e">
        <f>IF(Tabla1[[#This Row],[Código_Actividad]]="","",CONCATENATE(Tabla1[[#This Row],[POA]],".",Tabla1[[#This Row],[SRS]],".",Tabla1[[#This Row],[AREA]],".",Tabla1[[#This Row],[TIPO]]))</f>
        <v>#REF!</v>
      </c>
      <c r="C628" s="392" t="e">
        <f>IF(Tabla1[[#This Row],[Código_Actividad]]="","",'[5]Formulario PPGR1'!#REF!)</f>
        <v>#REF!</v>
      </c>
      <c r="D628" s="392" t="e">
        <f>IF(Tabla1[[#This Row],[Código_Actividad]]="","",'[5]Formulario PPGR1'!#REF!)</f>
        <v>#REF!</v>
      </c>
      <c r="E628" s="392" t="e">
        <f>IF(Tabla1[[#This Row],[Código_Actividad]]="","",'[5]Formulario PPGR1'!#REF!)</f>
        <v>#REF!</v>
      </c>
      <c r="F628" s="392" t="e">
        <f>IF(Tabla1[[#This Row],[Código_Actividad]]="","",'[5]Formulario PPGR1'!#REF!)</f>
        <v>#REF!</v>
      </c>
      <c r="G628" s="381" t="s">
        <v>2391</v>
      </c>
      <c r="H628" s="381" t="s">
        <v>2392</v>
      </c>
      <c r="I628" s="381" t="s">
        <v>1761</v>
      </c>
      <c r="J628" s="381">
        <v>4</v>
      </c>
      <c r="K628" s="382">
        <v>5600</v>
      </c>
      <c r="L628" s="382" t="e">
        <f>[6]!Tabla1[[#This Row],[Cantidad de Insumos]]*[6]!Tabla1[[#This Row],[Precio Unitario]]</f>
        <v>#REF!</v>
      </c>
      <c r="M628" s="383">
        <v>237299</v>
      </c>
      <c r="N628" s="384" t="s">
        <v>33</v>
      </c>
    </row>
    <row r="629" spans="2:14" ht="15.75">
      <c r="B629" s="392" t="e">
        <f>IF(Tabla1[[#This Row],[Código_Actividad]]="","",CONCATENATE(Tabla1[[#This Row],[POA]],".",Tabla1[[#This Row],[SRS]],".",Tabla1[[#This Row],[AREA]],".",Tabla1[[#This Row],[TIPO]]))</f>
        <v>#REF!</v>
      </c>
      <c r="C629" s="392" t="e">
        <f>IF(Tabla1[[#This Row],[Código_Actividad]]="","",'[5]Formulario PPGR1'!#REF!)</f>
        <v>#REF!</v>
      </c>
      <c r="D629" s="392" t="e">
        <f>IF(Tabla1[[#This Row],[Código_Actividad]]="","",'[5]Formulario PPGR1'!#REF!)</f>
        <v>#REF!</v>
      </c>
      <c r="E629" s="392" t="e">
        <f>IF(Tabla1[[#This Row],[Código_Actividad]]="","",'[5]Formulario PPGR1'!#REF!)</f>
        <v>#REF!</v>
      </c>
      <c r="F629" s="392" t="e">
        <f>IF(Tabla1[[#This Row],[Código_Actividad]]="","",'[5]Formulario PPGR1'!#REF!)</f>
        <v>#REF!</v>
      </c>
      <c r="G629" s="381" t="s">
        <v>2393</v>
      </c>
      <c r="H629" s="381" t="s">
        <v>2394</v>
      </c>
      <c r="I629" s="381" t="s">
        <v>1761</v>
      </c>
      <c r="J629" s="381">
        <v>32</v>
      </c>
      <c r="K629" s="382">
        <v>18150</v>
      </c>
      <c r="L629" s="382" t="e">
        <f>[6]!Tabla1[[#This Row],[Cantidad de Insumos]]*[6]!Tabla1[[#This Row],[Precio Unitario]]</f>
        <v>#REF!</v>
      </c>
      <c r="M629" s="383">
        <v>237299</v>
      </c>
      <c r="N629" s="384" t="s">
        <v>33</v>
      </c>
    </row>
    <row r="630" spans="2:14" ht="15.75">
      <c r="B630" s="392" t="e">
        <f>IF(Tabla1[[#This Row],[Código_Actividad]]="","",CONCATENATE(Tabla1[[#This Row],[POA]],".",Tabla1[[#This Row],[SRS]],".",Tabla1[[#This Row],[AREA]],".",Tabla1[[#This Row],[TIPO]]))</f>
        <v>#REF!</v>
      </c>
      <c r="C630" s="392" t="e">
        <f>IF(Tabla1[[#This Row],[Código_Actividad]]="","",'[5]Formulario PPGR1'!#REF!)</f>
        <v>#REF!</v>
      </c>
      <c r="D630" s="392" t="e">
        <f>IF(Tabla1[[#This Row],[Código_Actividad]]="","",'[5]Formulario PPGR1'!#REF!)</f>
        <v>#REF!</v>
      </c>
      <c r="E630" s="392" t="e">
        <f>IF(Tabla1[[#This Row],[Código_Actividad]]="","",'[5]Formulario PPGR1'!#REF!)</f>
        <v>#REF!</v>
      </c>
      <c r="F630" s="392" t="e">
        <f>IF(Tabla1[[#This Row],[Código_Actividad]]="","",'[5]Formulario PPGR1'!#REF!)</f>
        <v>#REF!</v>
      </c>
      <c r="G630" s="381" t="s">
        <v>2395</v>
      </c>
      <c r="H630" s="381" t="s">
        <v>2396</v>
      </c>
      <c r="I630" s="381" t="s">
        <v>1761</v>
      </c>
      <c r="J630" s="381">
        <v>32</v>
      </c>
      <c r="K630" s="382">
        <v>19958</v>
      </c>
      <c r="L630" s="382" t="e">
        <f>[6]!Tabla1[[#This Row],[Cantidad de Insumos]]*[6]!Tabla1[[#This Row],[Precio Unitario]]</f>
        <v>#REF!</v>
      </c>
      <c r="M630" s="383">
        <v>237299</v>
      </c>
      <c r="N630" s="384" t="s">
        <v>33</v>
      </c>
    </row>
    <row r="631" spans="2:14" ht="15.75">
      <c r="B631" s="392" t="e">
        <f>IF(Tabla1[[#This Row],[Código_Actividad]]="","",CONCATENATE(Tabla1[[#This Row],[POA]],".",Tabla1[[#This Row],[SRS]],".",Tabla1[[#This Row],[AREA]],".",Tabla1[[#This Row],[TIPO]]))</f>
        <v>#REF!</v>
      </c>
      <c r="C631" s="392" t="e">
        <f>IF(Tabla1[[#This Row],[Código_Actividad]]="","",'[5]Formulario PPGR1'!#REF!)</f>
        <v>#REF!</v>
      </c>
      <c r="D631" s="392" t="e">
        <f>IF(Tabla1[[#This Row],[Código_Actividad]]="","",'[5]Formulario PPGR1'!#REF!)</f>
        <v>#REF!</v>
      </c>
      <c r="E631" s="392" t="e">
        <f>IF(Tabla1[[#This Row],[Código_Actividad]]="","",'[5]Formulario PPGR1'!#REF!)</f>
        <v>#REF!</v>
      </c>
      <c r="F631" s="392" t="e">
        <f>IF(Tabla1[[#This Row],[Código_Actividad]]="","",'[5]Formulario PPGR1'!#REF!)</f>
        <v>#REF!</v>
      </c>
      <c r="G631" s="381" t="s">
        <v>2397</v>
      </c>
      <c r="H631" s="381" t="s">
        <v>2398</v>
      </c>
      <c r="I631" s="381" t="s">
        <v>1769</v>
      </c>
      <c r="J631" s="381">
        <v>84</v>
      </c>
      <c r="K631" s="382">
        <v>5500</v>
      </c>
      <c r="L631" s="382" t="e">
        <f>[6]!Tabla1[[#This Row],[Cantidad de Insumos]]*[6]!Tabla1[[#This Row],[Precio Unitario]]</f>
        <v>#REF!</v>
      </c>
      <c r="M631" s="383">
        <v>237299</v>
      </c>
      <c r="N631" s="384" t="s">
        <v>33</v>
      </c>
    </row>
    <row r="632" spans="2:14" ht="15.75">
      <c r="B632" s="392" t="e">
        <f>IF(Tabla1[[#This Row],[Código_Actividad]]="","",CONCATENATE(Tabla1[[#This Row],[POA]],".",Tabla1[[#This Row],[SRS]],".",Tabla1[[#This Row],[AREA]],".",Tabla1[[#This Row],[TIPO]]))</f>
        <v>#REF!</v>
      </c>
      <c r="C632" s="392" t="e">
        <f>IF(Tabla1[[#This Row],[Código_Actividad]]="","",'[5]Formulario PPGR1'!#REF!)</f>
        <v>#REF!</v>
      </c>
      <c r="D632" s="392" t="e">
        <f>IF(Tabla1[[#This Row],[Código_Actividad]]="","",'[5]Formulario PPGR1'!#REF!)</f>
        <v>#REF!</v>
      </c>
      <c r="E632" s="392" t="e">
        <f>IF(Tabla1[[#This Row],[Código_Actividad]]="","",'[5]Formulario PPGR1'!#REF!)</f>
        <v>#REF!</v>
      </c>
      <c r="F632" s="392" t="e">
        <f>IF(Tabla1[[#This Row],[Código_Actividad]]="","",'[5]Formulario PPGR1'!#REF!)</f>
        <v>#REF!</v>
      </c>
      <c r="G632" s="381" t="s">
        <v>2399</v>
      </c>
      <c r="H632" s="381" t="s">
        <v>2400</v>
      </c>
      <c r="I632" s="381" t="s">
        <v>1761</v>
      </c>
      <c r="J632" s="381">
        <v>4</v>
      </c>
      <c r="K632" s="382">
        <v>5500</v>
      </c>
      <c r="L632" s="382" t="e">
        <f>[6]!Tabla1[[#This Row],[Cantidad de Insumos]]*[6]!Tabla1[[#This Row],[Precio Unitario]]</f>
        <v>#REF!</v>
      </c>
      <c r="M632" s="383">
        <v>237299</v>
      </c>
      <c r="N632" s="384" t="s">
        <v>33</v>
      </c>
    </row>
    <row r="633" spans="2:14" ht="15.75">
      <c r="B633" s="392" t="e">
        <f>IF(Tabla1[[#This Row],[Código_Actividad]]="","",CONCATENATE(Tabla1[[#This Row],[POA]],".",Tabla1[[#This Row],[SRS]],".",Tabla1[[#This Row],[AREA]],".",Tabla1[[#This Row],[TIPO]]))</f>
        <v>#REF!</v>
      </c>
      <c r="C633" s="392" t="e">
        <f>IF(Tabla1[[#This Row],[Código_Actividad]]="","",'[5]Formulario PPGR1'!#REF!)</f>
        <v>#REF!</v>
      </c>
      <c r="D633" s="392" t="e">
        <f>IF(Tabla1[[#This Row],[Código_Actividad]]="","",'[5]Formulario PPGR1'!#REF!)</f>
        <v>#REF!</v>
      </c>
      <c r="E633" s="392" t="e">
        <f>IF(Tabla1[[#This Row],[Código_Actividad]]="","",'[5]Formulario PPGR1'!#REF!)</f>
        <v>#REF!</v>
      </c>
      <c r="F633" s="392" t="e">
        <f>IF(Tabla1[[#This Row],[Código_Actividad]]="","",'[5]Formulario PPGR1'!#REF!)</f>
        <v>#REF!</v>
      </c>
      <c r="G633" s="381" t="s">
        <v>2401</v>
      </c>
      <c r="H633" s="381" t="s">
        <v>2402</v>
      </c>
      <c r="I633" s="381" t="s">
        <v>1761</v>
      </c>
      <c r="J633" s="381">
        <v>4</v>
      </c>
      <c r="K633" s="382">
        <v>5500</v>
      </c>
      <c r="L633" s="382" t="e">
        <f>[6]!Tabla1[[#This Row],[Cantidad de Insumos]]*[6]!Tabla1[[#This Row],[Precio Unitario]]</f>
        <v>#REF!</v>
      </c>
      <c r="M633" s="383">
        <v>237299</v>
      </c>
      <c r="N633" s="384" t="s">
        <v>33</v>
      </c>
    </row>
    <row r="634" spans="2:14" ht="15.75">
      <c r="B634" s="392" t="e">
        <f>IF(Tabla1[[#This Row],[Código_Actividad]]="","",CONCATENATE(Tabla1[[#This Row],[POA]],".",Tabla1[[#This Row],[SRS]],".",Tabla1[[#This Row],[AREA]],".",Tabla1[[#This Row],[TIPO]]))</f>
        <v>#REF!</v>
      </c>
      <c r="C634" s="392" t="e">
        <f>IF(Tabla1[[#This Row],[Código_Actividad]]="","",'[5]Formulario PPGR1'!#REF!)</f>
        <v>#REF!</v>
      </c>
      <c r="D634" s="392" t="e">
        <f>IF(Tabla1[[#This Row],[Código_Actividad]]="","",'[5]Formulario PPGR1'!#REF!)</f>
        <v>#REF!</v>
      </c>
      <c r="E634" s="392" t="e">
        <f>IF(Tabla1[[#This Row],[Código_Actividad]]="","",'[5]Formulario PPGR1'!#REF!)</f>
        <v>#REF!</v>
      </c>
      <c r="F634" s="392" t="e">
        <f>IF(Tabla1[[#This Row],[Código_Actividad]]="","",'[5]Formulario PPGR1'!#REF!)</f>
        <v>#REF!</v>
      </c>
      <c r="G634" s="381" t="s">
        <v>2403</v>
      </c>
      <c r="H634" s="381" t="s">
        <v>2404</v>
      </c>
      <c r="I634" s="381" t="s">
        <v>1761</v>
      </c>
      <c r="J634" s="381">
        <v>32</v>
      </c>
      <c r="K634" s="382">
        <v>25020</v>
      </c>
      <c r="L634" s="382" t="e">
        <f>[6]!Tabla1[[#This Row],[Cantidad de Insumos]]*[6]!Tabla1[[#This Row],[Precio Unitario]]</f>
        <v>#REF!</v>
      </c>
      <c r="M634" s="383">
        <v>237299</v>
      </c>
      <c r="N634" s="384" t="s">
        <v>33</v>
      </c>
    </row>
    <row r="635" spans="2:14" ht="15.75">
      <c r="B635" s="392" t="e">
        <f>IF(Tabla1[[#This Row],[Código_Actividad]]="","",CONCATENATE(Tabla1[[#This Row],[POA]],".",Tabla1[[#This Row],[SRS]],".",Tabla1[[#This Row],[AREA]],".",Tabla1[[#This Row],[TIPO]]))</f>
        <v>#REF!</v>
      </c>
      <c r="C635" s="392" t="e">
        <f>IF(Tabla1[[#This Row],[Código_Actividad]]="","",'[5]Formulario PPGR1'!#REF!)</f>
        <v>#REF!</v>
      </c>
      <c r="D635" s="392" t="e">
        <f>IF(Tabla1[[#This Row],[Código_Actividad]]="","",'[5]Formulario PPGR1'!#REF!)</f>
        <v>#REF!</v>
      </c>
      <c r="E635" s="392" t="e">
        <f>IF(Tabla1[[#This Row],[Código_Actividad]]="","",'[5]Formulario PPGR1'!#REF!)</f>
        <v>#REF!</v>
      </c>
      <c r="F635" s="392" t="e">
        <f>IF(Tabla1[[#This Row],[Código_Actividad]]="","",'[5]Formulario PPGR1'!#REF!)</f>
        <v>#REF!</v>
      </c>
      <c r="G635" s="381" t="s">
        <v>2405</v>
      </c>
      <c r="H635" s="381" t="s">
        <v>2406</v>
      </c>
      <c r="I635" s="381" t="s">
        <v>1769</v>
      </c>
      <c r="J635" s="381">
        <v>4</v>
      </c>
      <c r="K635" s="382">
        <v>3600</v>
      </c>
      <c r="L635" s="382" t="e">
        <f>[6]!Tabla1[[#This Row],[Cantidad de Insumos]]*[6]!Tabla1[[#This Row],[Precio Unitario]]</f>
        <v>#REF!</v>
      </c>
      <c r="M635" s="383">
        <v>237299</v>
      </c>
      <c r="N635" s="384" t="s">
        <v>33</v>
      </c>
    </row>
    <row r="636" spans="2:14" ht="15.75">
      <c r="B636" s="392" t="e">
        <f>IF(Tabla1[[#This Row],[Código_Actividad]]="","",CONCATENATE(Tabla1[[#This Row],[POA]],".",Tabla1[[#This Row],[SRS]],".",Tabla1[[#This Row],[AREA]],".",Tabla1[[#This Row],[TIPO]]))</f>
        <v>#REF!</v>
      </c>
      <c r="C636" s="392" t="e">
        <f>IF(Tabla1[[#This Row],[Código_Actividad]]="","",'[5]Formulario PPGR1'!#REF!)</f>
        <v>#REF!</v>
      </c>
      <c r="D636" s="392" t="e">
        <f>IF(Tabla1[[#This Row],[Código_Actividad]]="","",'[5]Formulario PPGR1'!#REF!)</f>
        <v>#REF!</v>
      </c>
      <c r="E636" s="392" t="e">
        <f>IF(Tabla1[[#This Row],[Código_Actividad]]="","",'[5]Formulario PPGR1'!#REF!)</f>
        <v>#REF!</v>
      </c>
      <c r="F636" s="392" t="e">
        <f>IF(Tabla1[[#This Row],[Código_Actividad]]="","",'[5]Formulario PPGR1'!#REF!)</f>
        <v>#REF!</v>
      </c>
      <c r="G636" s="381" t="s">
        <v>2407</v>
      </c>
      <c r="H636" s="381" t="s">
        <v>2408</v>
      </c>
      <c r="I636" s="381" t="s">
        <v>1769</v>
      </c>
      <c r="J636" s="381">
        <v>16</v>
      </c>
      <c r="K636" s="382">
        <v>19490</v>
      </c>
      <c r="L636" s="382" t="e">
        <f>[6]!Tabla1[[#This Row],[Cantidad de Insumos]]*[6]!Tabla1[[#This Row],[Precio Unitario]]</f>
        <v>#REF!</v>
      </c>
      <c r="M636" s="383">
        <v>237299</v>
      </c>
      <c r="N636" s="384" t="s">
        <v>33</v>
      </c>
    </row>
    <row r="637" spans="2:14" ht="15.75">
      <c r="B637" s="392" t="e">
        <f>IF(Tabla1[[#This Row],[Código_Actividad]]="","",CONCATENATE(Tabla1[[#This Row],[POA]],".",Tabla1[[#This Row],[SRS]],".",Tabla1[[#This Row],[AREA]],".",Tabla1[[#This Row],[TIPO]]))</f>
        <v>#REF!</v>
      </c>
      <c r="C637" s="392" t="e">
        <f>IF(Tabla1[[#This Row],[Código_Actividad]]="","",'[5]Formulario PPGR1'!#REF!)</f>
        <v>#REF!</v>
      </c>
      <c r="D637" s="392" t="e">
        <f>IF(Tabla1[[#This Row],[Código_Actividad]]="","",'[5]Formulario PPGR1'!#REF!)</f>
        <v>#REF!</v>
      </c>
      <c r="E637" s="392" t="e">
        <f>IF(Tabla1[[#This Row],[Código_Actividad]]="","",'[5]Formulario PPGR1'!#REF!)</f>
        <v>#REF!</v>
      </c>
      <c r="F637" s="392" t="e">
        <f>IF(Tabla1[[#This Row],[Código_Actividad]]="","",'[5]Formulario PPGR1'!#REF!)</f>
        <v>#REF!</v>
      </c>
      <c r="G637" s="381" t="s">
        <v>2409</v>
      </c>
      <c r="H637" s="381" t="s">
        <v>2410</v>
      </c>
      <c r="I637" s="381" t="s">
        <v>1761</v>
      </c>
      <c r="J637" s="381">
        <v>12</v>
      </c>
      <c r="K637" s="382">
        <v>19976</v>
      </c>
      <c r="L637" s="382" t="e">
        <f>[6]!Tabla1[[#This Row],[Cantidad de Insumos]]*[6]!Tabla1[[#This Row],[Precio Unitario]]</f>
        <v>#REF!</v>
      </c>
      <c r="M637" s="383">
        <v>237299</v>
      </c>
      <c r="N637" s="384" t="s">
        <v>33</v>
      </c>
    </row>
    <row r="638" spans="2:14" ht="15.75">
      <c r="B638" s="392" t="e">
        <f>IF(Tabla1[[#This Row],[Código_Actividad]]="","",CONCATENATE(Tabla1[[#This Row],[POA]],".",Tabla1[[#This Row],[SRS]],".",Tabla1[[#This Row],[AREA]],".",Tabla1[[#This Row],[TIPO]]))</f>
        <v>#REF!</v>
      </c>
      <c r="C638" s="392" t="e">
        <f>IF(Tabla1[[#This Row],[Código_Actividad]]="","",'[5]Formulario PPGR1'!#REF!)</f>
        <v>#REF!</v>
      </c>
      <c r="D638" s="392" t="e">
        <f>IF(Tabla1[[#This Row],[Código_Actividad]]="","",'[5]Formulario PPGR1'!#REF!)</f>
        <v>#REF!</v>
      </c>
      <c r="E638" s="392" t="e">
        <f>IF(Tabla1[[#This Row],[Código_Actividad]]="","",'[5]Formulario PPGR1'!#REF!)</f>
        <v>#REF!</v>
      </c>
      <c r="F638" s="392" t="e">
        <f>IF(Tabla1[[#This Row],[Código_Actividad]]="","",'[5]Formulario PPGR1'!#REF!)</f>
        <v>#REF!</v>
      </c>
      <c r="G638" s="381" t="s">
        <v>2411</v>
      </c>
      <c r="H638" s="381" t="s">
        <v>2412</v>
      </c>
      <c r="I638" s="381" t="s">
        <v>1769</v>
      </c>
      <c r="J638" s="381">
        <v>8</v>
      </c>
      <c r="K638" s="382">
        <v>3600</v>
      </c>
      <c r="L638" s="382" t="e">
        <f>[6]!Tabla1[[#This Row],[Cantidad de Insumos]]*[6]!Tabla1[[#This Row],[Precio Unitario]]</f>
        <v>#REF!</v>
      </c>
      <c r="M638" s="383">
        <v>237299</v>
      </c>
      <c r="N638" s="384" t="s">
        <v>33</v>
      </c>
    </row>
    <row r="639" spans="2:14" ht="15.75">
      <c r="B639" s="392" t="e">
        <f>IF(Tabla1[[#This Row],[Código_Actividad]]="","",CONCATENATE(Tabla1[[#This Row],[POA]],".",Tabla1[[#This Row],[SRS]],".",Tabla1[[#This Row],[AREA]],".",Tabla1[[#This Row],[TIPO]]))</f>
        <v>#REF!</v>
      </c>
      <c r="C639" s="392" t="e">
        <f>IF(Tabla1[[#This Row],[Código_Actividad]]="","",'[5]Formulario PPGR1'!#REF!)</f>
        <v>#REF!</v>
      </c>
      <c r="D639" s="392" t="e">
        <f>IF(Tabla1[[#This Row],[Código_Actividad]]="","",'[5]Formulario PPGR1'!#REF!)</f>
        <v>#REF!</v>
      </c>
      <c r="E639" s="392" t="e">
        <f>IF(Tabla1[[#This Row],[Código_Actividad]]="","",'[5]Formulario PPGR1'!#REF!)</f>
        <v>#REF!</v>
      </c>
      <c r="F639" s="392" t="e">
        <f>IF(Tabla1[[#This Row],[Código_Actividad]]="","",'[5]Formulario PPGR1'!#REF!)</f>
        <v>#REF!</v>
      </c>
      <c r="G639" s="381" t="s">
        <v>2413</v>
      </c>
      <c r="H639" s="381" t="s">
        <v>2414</v>
      </c>
      <c r="I639" s="381" t="s">
        <v>1769</v>
      </c>
      <c r="J639" s="381">
        <v>8</v>
      </c>
      <c r="K639" s="382">
        <v>3600</v>
      </c>
      <c r="L639" s="382" t="e">
        <f>[6]!Tabla1[[#This Row],[Cantidad de Insumos]]*[6]!Tabla1[[#This Row],[Precio Unitario]]</f>
        <v>#REF!</v>
      </c>
      <c r="M639" s="383">
        <v>237299</v>
      </c>
      <c r="N639" s="384" t="s">
        <v>33</v>
      </c>
    </row>
    <row r="640" spans="2:14" ht="15.75">
      <c r="B640" s="392" t="e">
        <f>IF(Tabla1[[#This Row],[Código_Actividad]]="","",CONCATENATE(Tabla1[[#This Row],[POA]],".",Tabla1[[#This Row],[SRS]],".",Tabla1[[#This Row],[AREA]],".",Tabla1[[#This Row],[TIPO]]))</f>
        <v>#REF!</v>
      </c>
      <c r="C640" s="392" t="e">
        <f>IF(Tabla1[[#This Row],[Código_Actividad]]="","",'[5]Formulario PPGR1'!#REF!)</f>
        <v>#REF!</v>
      </c>
      <c r="D640" s="392" t="e">
        <f>IF(Tabla1[[#This Row],[Código_Actividad]]="","",'[5]Formulario PPGR1'!#REF!)</f>
        <v>#REF!</v>
      </c>
      <c r="E640" s="392" t="e">
        <f>IF(Tabla1[[#This Row],[Código_Actividad]]="","",'[5]Formulario PPGR1'!#REF!)</f>
        <v>#REF!</v>
      </c>
      <c r="F640" s="392" t="e">
        <f>IF(Tabla1[[#This Row],[Código_Actividad]]="","",'[5]Formulario PPGR1'!#REF!)</f>
        <v>#REF!</v>
      </c>
      <c r="G640" s="381" t="s">
        <v>2415</v>
      </c>
      <c r="H640" s="381" t="s">
        <v>2416</v>
      </c>
      <c r="I640" s="381" t="s">
        <v>1761</v>
      </c>
      <c r="J640" s="381">
        <v>4</v>
      </c>
      <c r="K640" s="382">
        <v>57845</v>
      </c>
      <c r="L640" s="382" t="e">
        <f>[6]!Tabla1[[#This Row],[Cantidad de Insumos]]*[6]!Tabla1[[#This Row],[Precio Unitario]]</f>
        <v>#REF!</v>
      </c>
      <c r="M640" s="383">
        <v>237299</v>
      </c>
      <c r="N640" s="384" t="s">
        <v>33</v>
      </c>
    </row>
    <row r="641" spans="2:14" ht="15.75">
      <c r="B641" s="392" t="e">
        <f>IF(Tabla1[[#This Row],[Código_Actividad]]="","",CONCATENATE(Tabla1[[#This Row],[POA]],".",Tabla1[[#This Row],[SRS]],".",Tabla1[[#This Row],[AREA]],".",Tabla1[[#This Row],[TIPO]]))</f>
        <v>#REF!</v>
      </c>
      <c r="C641" s="392" t="e">
        <f>IF(Tabla1[[#This Row],[Código_Actividad]]="","",'[5]Formulario PPGR1'!#REF!)</f>
        <v>#REF!</v>
      </c>
      <c r="D641" s="392" t="e">
        <f>IF(Tabla1[[#This Row],[Código_Actividad]]="","",'[5]Formulario PPGR1'!#REF!)</f>
        <v>#REF!</v>
      </c>
      <c r="E641" s="392" t="e">
        <f>IF(Tabla1[[#This Row],[Código_Actividad]]="","",'[5]Formulario PPGR1'!#REF!)</f>
        <v>#REF!</v>
      </c>
      <c r="F641" s="392" t="e">
        <f>IF(Tabla1[[#This Row],[Código_Actividad]]="","",'[5]Formulario PPGR1'!#REF!)</f>
        <v>#REF!</v>
      </c>
      <c r="G641" s="381" t="s">
        <v>2417</v>
      </c>
      <c r="H641" s="381" t="s">
        <v>2418</v>
      </c>
      <c r="I641" s="381" t="s">
        <v>1769</v>
      </c>
      <c r="J641" s="381">
        <v>4</v>
      </c>
      <c r="K641" s="382">
        <v>2400</v>
      </c>
      <c r="L641" s="382" t="e">
        <f>[6]!Tabla1[[#This Row],[Cantidad de Insumos]]*[6]!Tabla1[[#This Row],[Precio Unitario]]</f>
        <v>#REF!</v>
      </c>
      <c r="M641" s="383">
        <v>237299</v>
      </c>
      <c r="N641" s="384" t="s">
        <v>33</v>
      </c>
    </row>
    <row r="642" spans="2:14" ht="15.75">
      <c r="B642" s="392" t="e">
        <f>IF(Tabla1[[#This Row],[Código_Actividad]]="","",CONCATENATE(Tabla1[[#This Row],[POA]],".",Tabla1[[#This Row],[SRS]],".",Tabla1[[#This Row],[AREA]],".",Tabla1[[#This Row],[TIPO]]))</f>
        <v>#REF!</v>
      </c>
      <c r="C642" s="392" t="e">
        <f>IF(Tabla1[[#This Row],[Código_Actividad]]="","",'[5]Formulario PPGR1'!#REF!)</f>
        <v>#REF!</v>
      </c>
      <c r="D642" s="392" t="e">
        <f>IF(Tabla1[[#This Row],[Código_Actividad]]="","",'[5]Formulario PPGR1'!#REF!)</f>
        <v>#REF!</v>
      </c>
      <c r="E642" s="392" t="e">
        <f>IF(Tabla1[[#This Row],[Código_Actividad]]="","",'[5]Formulario PPGR1'!#REF!)</f>
        <v>#REF!</v>
      </c>
      <c r="F642" s="392" t="e">
        <f>IF(Tabla1[[#This Row],[Código_Actividad]]="","",'[5]Formulario PPGR1'!#REF!)</f>
        <v>#REF!</v>
      </c>
      <c r="G642" s="381" t="s">
        <v>2419</v>
      </c>
      <c r="H642" s="381" t="s">
        <v>2420</v>
      </c>
      <c r="I642" s="381" t="s">
        <v>1761</v>
      </c>
      <c r="J642" s="381">
        <v>4</v>
      </c>
      <c r="K642" s="382">
        <v>2500</v>
      </c>
      <c r="L642" s="382" t="e">
        <f>[6]!Tabla1[[#This Row],[Cantidad de Insumos]]*[6]!Tabla1[[#This Row],[Precio Unitario]]</f>
        <v>#REF!</v>
      </c>
      <c r="M642" s="383">
        <v>237299</v>
      </c>
      <c r="N642" s="384" t="s">
        <v>33</v>
      </c>
    </row>
    <row r="643" spans="2:14" ht="15.75">
      <c r="B643" s="392" t="e">
        <f>IF(Tabla1[[#This Row],[Código_Actividad]]="","",CONCATENATE(Tabla1[[#This Row],[POA]],".",Tabla1[[#This Row],[SRS]],".",Tabla1[[#This Row],[AREA]],".",Tabla1[[#This Row],[TIPO]]))</f>
        <v>#REF!</v>
      </c>
      <c r="C643" s="392" t="e">
        <f>IF(Tabla1[[#This Row],[Código_Actividad]]="","",'[5]Formulario PPGR1'!#REF!)</f>
        <v>#REF!</v>
      </c>
      <c r="D643" s="392" t="e">
        <f>IF(Tabla1[[#This Row],[Código_Actividad]]="","",'[5]Formulario PPGR1'!#REF!)</f>
        <v>#REF!</v>
      </c>
      <c r="E643" s="392" t="e">
        <f>IF(Tabla1[[#This Row],[Código_Actividad]]="","",'[5]Formulario PPGR1'!#REF!)</f>
        <v>#REF!</v>
      </c>
      <c r="F643" s="392" t="e">
        <f>IF(Tabla1[[#This Row],[Código_Actividad]]="","",'[5]Formulario PPGR1'!#REF!)</f>
        <v>#REF!</v>
      </c>
      <c r="G643" s="381" t="s">
        <v>2421</v>
      </c>
      <c r="H643" s="381" t="s">
        <v>2422</v>
      </c>
      <c r="I643" s="381" t="s">
        <v>1769</v>
      </c>
      <c r="J643" s="381">
        <v>24</v>
      </c>
      <c r="K643" s="382">
        <v>30000</v>
      </c>
      <c r="L643" s="382" t="e">
        <f>[6]!Tabla1[[#This Row],[Cantidad de Insumos]]*[6]!Tabla1[[#This Row],[Precio Unitario]]</f>
        <v>#REF!</v>
      </c>
      <c r="M643" s="383">
        <v>237299</v>
      </c>
      <c r="N643" s="384" t="s">
        <v>33</v>
      </c>
    </row>
    <row r="644" spans="2:14" ht="15.75">
      <c r="B644" s="392" t="e">
        <f>IF(Tabla1[[#This Row],[Código_Actividad]]="","",CONCATENATE(Tabla1[[#This Row],[POA]],".",Tabla1[[#This Row],[SRS]],".",Tabla1[[#This Row],[AREA]],".",Tabla1[[#This Row],[TIPO]]))</f>
        <v>#REF!</v>
      </c>
      <c r="C644" s="392" t="e">
        <f>IF(Tabla1[[#This Row],[Código_Actividad]]="","",'[5]Formulario PPGR1'!#REF!)</f>
        <v>#REF!</v>
      </c>
      <c r="D644" s="392" t="e">
        <f>IF(Tabla1[[#This Row],[Código_Actividad]]="","",'[5]Formulario PPGR1'!#REF!)</f>
        <v>#REF!</v>
      </c>
      <c r="E644" s="392" t="e">
        <f>IF(Tabla1[[#This Row],[Código_Actividad]]="","",'[5]Formulario PPGR1'!#REF!)</f>
        <v>#REF!</v>
      </c>
      <c r="F644" s="392" t="e">
        <f>IF(Tabla1[[#This Row],[Código_Actividad]]="","",'[5]Formulario PPGR1'!#REF!)</f>
        <v>#REF!</v>
      </c>
      <c r="G644" s="381" t="s">
        <v>2423</v>
      </c>
      <c r="H644" s="381" t="s">
        <v>2424</v>
      </c>
      <c r="I644" s="381" t="s">
        <v>1761</v>
      </c>
      <c r="J644" s="381">
        <v>4</v>
      </c>
      <c r="K644" s="382">
        <v>14400</v>
      </c>
      <c r="L644" s="382" t="e">
        <f>[6]!Tabla1[[#This Row],[Cantidad de Insumos]]*[6]!Tabla1[[#This Row],[Precio Unitario]]</f>
        <v>#REF!</v>
      </c>
      <c r="M644" s="383">
        <v>237299</v>
      </c>
      <c r="N644" s="384" t="s">
        <v>33</v>
      </c>
    </row>
    <row r="645" spans="2:14" ht="15.75">
      <c r="B645" s="392" t="e">
        <f>IF(Tabla1[[#This Row],[Código_Actividad]]="","",CONCATENATE(Tabla1[[#This Row],[POA]],".",Tabla1[[#This Row],[SRS]],".",Tabla1[[#This Row],[AREA]],".",Tabla1[[#This Row],[TIPO]]))</f>
        <v>#REF!</v>
      </c>
      <c r="C645" s="392" t="e">
        <f>IF(Tabla1[[#This Row],[Código_Actividad]]="","",'[5]Formulario PPGR1'!#REF!)</f>
        <v>#REF!</v>
      </c>
      <c r="D645" s="392" t="e">
        <f>IF(Tabla1[[#This Row],[Código_Actividad]]="","",'[5]Formulario PPGR1'!#REF!)</f>
        <v>#REF!</v>
      </c>
      <c r="E645" s="392" t="e">
        <f>IF(Tabla1[[#This Row],[Código_Actividad]]="","",'[5]Formulario PPGR1'!#REF!)</f>
        <v>#REF!</v>
      </c>
      <c r="F645" s="392" t="e">
        <f>IF(Tabla1[[#This Row],[Código_Actividad]]="","",'[5]Formulario PPGR1'!#REF!)</f>
        <v>#REF!</v>
      </c>
      <c r="G645" s="381" t="s">
        <v>2425</v>
      </c>
      <c r="H645" s="381" t="s">
        <v>2426</v>
      </c>
      <c r="I645" s="381" t="s">
        <v>1761</v>
      </c>
      <c r="J645" s="381">
        <v>4</v>
      </c>
      <c r="K645" s="382">
        <v>20250</v>
      </c>
      <c r="L645" s="382" t="e">
        <f>[6]!Tabla1[[#This Row],[Cantidad de Insumos]]*[6]!Tabla1[[#This Row],[Precio Unitario]]</f>
        <v>#REF!</v>
      </c>
      <c r="M645" s="383">
        <v>237299</v>
      </c>
      <c r="N645" s="384" t="s">
        <v>33</v>
      </c>
    </row>
    <row r="646" spans="2:14" ht="15.75">
      <c r="B646" s="392" t="e">
        <f>IF(Tabla1[[#This Row],[Código_Actividad]]="","",CONCATENATE(Tabla1[[#This Row],[POA]],".",Tabla1[[#This Row],[SRS]],".",Tabla1[[#This Row],[AREA]],".",Tabla1[[#This Row],[TIPO]]))</f>
        <v>#REF!</v>
      </c>
      <c r="C646" s="392" t="e">
        <f>IF(Tabla1[[#This Row],[Código_Actividad]]="","",'[5]Formulario PPGR1'!#REF!)</f>
        <v>#REF!</v>
      </c>
      <c r="D646" s="392" t="e">
        <f>IF(Tabla1[[#This Row],[Código_Actividad]]="","",'[5]Formulario PPGR1'!#REF!)</f>
        <v>#REF!</v>
      </c>
      <c r="E646" s="392" t="e">
        <f>IF(Tabla1[[#This Row],[Código_Actividad]]="","",'[5]Formulario PPGR1'!#REF!)</f>
        <v>#REF!</v>
      </c>
      <c r="F646" s="392" t="e">
        <f>IF(Tabla1[[#This Row],[Código_Actividad]]="","",'[5]Formulario PPGR1'!#REF!)</f>
        <v>#REF!</v>
      </c>
      <c r="G646" s="381" t="s">
        <v>2427</v>
      </c>
      <c r="H646" s="381" t="s">
        <v>2428</v>
      </c>
      <c r="I646" s="381" t="s">
        <v>1761</v>
      </c>
      <c r="J646" s="381">
        <v>4</v>
      </c>
      <c r="K646" s="382">
        <v>21350</v>
      </c>
      <c r="L646" s="382" t="e">
        <f>[6]!Tabla1[[#This Row],[Cantidad de Insumos]]*[6]!Tabla1[[#This Row],[Precio Unitario]]</f>
        <v>#REF!</v>
      </c>
      <c r="M646" s="383">
        <v>237299</v>
      </c>
      <c r="N646" s="384" t="s">
        <v>33</v>
      </c>
    </row>
    <row r="647" spans="2:14" ht="15.75">
      <c r="B647" s="392" t="e">
        <f>IF(Tabla1[[#This Row],[Código_Actividad]]="","",CONCATENATE(Tabla1[[#This Row],[POA]],".",Tabla1[[#This Row],[SRS]],".",Tabla1[[#This Row],[AREA]],".",Tabla1[[#This Row],[TIPO]]))</f>
        <v>#REF!</v>
      </c>
      <c r="C647" s="392" t="e">
        <f>IF(Tabla1[[#This Row],[Código_Actividad]]="","",'[5]Formulario PPGR1'!#REF!)</f>
        <v>#REF!</v>
      </c>
      <c r="D647" s="392" t="e">
        <f>IF(Tabla1[[#This Row],[Código_Actividad]]="","",'[5]Formulario PPGR1'!#REF!)</f>
        <v>#REF!</v>
      </c>
      <c r="E647" s="392" t="e">
        <f>IF(Tabla1[[#This Row],[Código_Actividad]]="","",'[5]Formulario PPGR1'!#REF!)</f>
        <v>#REF!</v>
      </c>
      <c r="F647" s="392" t="e">
        <f>IF(Tabla1[[#This Row],[Código_Actividad]]="","",'[5]Formulario PPGR1'!#REF!)</f>
        <v>#REF!</v>
      </c>
      <c r="G647" s="381" t="s">
        <v>2429</v>
      </c>
      <c r="H647" s="381" t="s">
        <v>2430</v>
      </c>
      <c r="I647" s="381" t="s">
        <v>1761</v>
      </c>
      <c r="J647" s="381">
        <v>32</v>
      </c>
      <c r="K647" s="382">
        <v>33408</v>
      </c>
      <c r="L647" s="382" t="e">
        <f>[6]!Tabla1[[#This Row],[Cantidad de Insumos]]*[6]!Tabla1[[#This Row],[Precio Unitario]]</f>
        <v>#REF!</v>
      </c>
      <c r="M647" s="383">
        <v>237299</v>
      </c>
      <c r="N647" s="384" t="s">
        <v>33</v>
      </c>
    </row>
    <row r="648" spans="2:14" ht="15.75">
      <c r="B648" s="392" t="e">
        <f>IF(Tabla1[[#This Row],[Código_Actividad]]="","",CONCATENATE(Tabla1[[#This Row],[POA]],".",Tabla1[[#This Row],[SRS]],".",Tabla1[[#This Row],[AREA]],".",Tabla1[[#This Row],[TIPO]]))</f>
        <v>#REF!</v>
      </c>
      <c r="C648" s="392" t="e">
        <f>IF(Tabla1[[#This Row],[Código_Actividad]]="","",'[5]Formulario PPGR1'!#REF!)</f>
        <v>#REF!</v>
      </c>
      <c r="D648" s="392" t="e">
        <f>IF(Tabla1[[#This Row],[Código_Actividad]]="","",'[5]Formulario PPGR1'!#REF!)</f>
        <v>#REF!</v>
      </c>
      <c r="E648" s="392" t="e">
        <f>IF(Tabla1[[#This Row],[Código_Actividad]]="","",'[5]Formulario PPGR1'!#REF!)</f>
        <v>#REF!</v>
      </c>
      <c r="F648" s="392" t="e">
        <f>IF(Tabla1[[#This Row],[Código_Actividad]]="","",'[5]Formulario PPGR1'!#REF!)</f>
        <v>#REF!</v>
      </c>
      <c r="G648" s="381" t="s">
        <v>2431</v>
      </c>
      <c r="H648" s="381" t="s">
        <v>2432</v>
      </c>
      <c r="I648" s="381" t="s">
        <v>1761</v>
      </c>
      <c r="J648" s="381">
        <v>12</v>
      </c>
      <c r="K648" s="382">
        <v>200</v>
      </c>
      <c r="L648" s="382" t="e">
        <f>[6]!Tabla1[[#This Row],[Cantidad de Insumos]]*[6]!Tabla1[[#This Row],[Precio Unitario]]</f>
        <v>#REF!</v>
      </c>
      <c r="M648" s="383">
        <v>237299</v>
      </c>
      <c r="N648" s="384" t="s">
        <v>33</v>
      </c>
    </row>
    <row r="649" spans="2:14" ht="15.75">
      <c r="B649" s="392" t="e">
        <f>IF(Tabla1[[#This Row],[Código_Actividad]]="","",CONCATENATE(Tabla1[[#This Row],[POA]],".",Tabla1[[#This Row],[SRS]],".",Tabla1[[#This Row],[AREA]],".",Tabla1[[#This Row],[TIPO]]))</f>
        <v>#REF!</v>
      </c>
      <c r="C649" s="392" t="e">
        <f>IF(Tabla1[[#This Row],[Código_Actividad]]="","",'[5]Formulario PPGR1'!#REF!)</f>
        <v>#REF!</v>
      </c>
      <c r="D649" s="392" t="e">
        <f>IF(Tabla1[[#This Row],[Código_Actividad]]="","",'[5]Formulario PPGR1'!#REF!)</f>
        <v>#REF!</v>
      </c>
      <c r="E649" s="392" t="e">
        <f>IF(Tabla1[[#This Row],[Código_Actividad]]="","",'[5]Formulario PPGR1'!#REF!)</f>
        <v>#REF!</v>
      </c>
      <c r="F649" s="392" t="e">
        <f>IF(Tabla1[[#This Row],[Código_Actividad]]="","",'[5]Formulario PPGR1'!#REF!)</f>
        <v>#REF!</v>
      </c>
      <c r="G649" s="381" t="s">
        <v>2433</v>
      </c>
      <c r="H649" s="381" t="s">
        <v>2434</v>
      </c>
      <c r="I649" s="381" t="s">
        <v>1761</v>
      </c>
      <c r="J649" s="381">
        <v>24</v>
      </c>
      <c r="K649" s="382">
        <v>1296</v>
      </c>
      <c r="L649" s="382" t="e">
        <f>[6]!Tabla1[[#This Row],[Cantidad de Insumos]]*[6]!Tabla1[[#This Row],[Precio Unitario]]</f>
        <v>#REF!</v>
      </c>
      <c r="M649" s="383">
        <v>237299</v>
      </c>
      <c r="N649" s="384" t="s">
        <v>33</v>
      </c>
    </row>
    <row r="650" spans="2:14" ht="15.75">
      <c r="B650" s="392" t="e">
        <f>IF(Tabla1[[#This Row],[Código_Actividad]]="","",CONCATENATE(Tabla1[[#This Row],[POA]],".",Tabla1[[#This Row],[SRS]],".",Tabla1[[#This Row],[AREA]],".",Tabla1[[#This Row],[TIPO]]))</f>
        <v>#REF!</v>
      </c>
      <c r="C650" s="392" t="e">
        <f>IF(Tabla1[[#This Row],[Código_Actividad]]="","",'[5]Formulario PPGR1'!#REF!)</f>
        <v>#REF!</v>
      </c>
      <c r="D650" s="392" t="e">
        <f>IF(Tabla1[[#This Row],[Código_Actividad]]="","",'[5]Formulario PPGR1'!#REF!)</f>
        <v>#REF!</v>
      </c>
      <c r="E650" s="392" t="e">
        <f>IF(Tabla1[[#This Row],[Código_Actividad]]="","",'[5]Formulario PPGR1'!#REF!)</f>
        <v>#REF!</v>
      </c>
      <c r="F650" s="392" t="e">
        <f>IF(Tabla1[[#This Row],[Código_Actividad]]="","",'[5]Formulario PPGR1'!#REF!)</f>
        <v>#REF!</v>
      </c>
      <c r="G650" s="381" t="s">
        <v>2435</v>
      </c>
      <c r="H650" s="381" t="s">
        <v>2436</v>
      </c>
      <c r="I650" s="381" t="s">
        <v>1769</v>
      </c>
      <c r="J650" s="381">
        <v>24</v>
      </c>
      <c r="K650" s="382">
        <v>30000</v>
      </c>
      <c r="L650" s="382" t="e">
        <f>[6]!Tabla1[[#This Row],[Cantidad de Insumos]]*[6]!Tabla1[[#This Row],[Precio Unitario]]</f>
        <v>#REF!</v>
      </c>
      <c r="M650" s="383">
        <v>237299</v>
      </c>
      <c r="N650" s="384" t="s">
        <v>33</v>
      </c>
    </row>
    <row r="651" spans="2:14" ht="15.75">
      <c r="B651" s="392" t="e">
        <f>IF(Tabla1[[#This Row],[Código_Actividad]]="","",CONCATENATE(Tabla1[[#This Row],[POA]],".",Tabla1[[#This Row],[SRS]],".",Tabla1[[#This Row],[AREA]],".",Tabla1[[#This Row],[TIPO]]))</f>
        <v>#REF!</v>
      </c>
      <c r="C651" s="392" t="e">
        <f>IF(Tabla1[[#This Row],[Código_Actividad]]="","",'[5]Formulario PPGR1'!#REF!)</f>
        <v>#REF!</v>
      </c>
      <c r="D651" s="392" t="e">
        <f>IF(Tabla1[[#This Row],[Código_Actividad]]="","",'[5]Formulario PPGR1'!#REF!)</f>
        <v>#REF!</v>
      </c>
      <c r="E651" s="392" t="e">
        <f>IF(Tabla1[[#This Row],[Código_Actividad]]="","",'[5]Formulario PPGR1'!#REF!)</f>
        <v>#REF!</v>
      </c>
      <c r="F651" s="392" t="e">
        <f>IF(Tabla1[[#This Row],[Código_Actividad]]="","",'[5]Formulario PPGR1'!#REF!)</f>
        <v>#REF!</v>
      </c>
      <c r="G651" s="381" t="s">
        <v>2437</v>
      </c>
      <c r="H651" s="381" t="s">
        <v>2438</v>
      </c>
      <c r="I651" s="381" t="s">
        <v>1769</v>
      </c>
      <c r="J651" s="381">
        <v>24</v>
      </c>
      <c r="K651" s="382">
        <v>30000</v>
      </c>
      <c r="L651" s="382" t="e">
        <f>[6]!Tabla1[[#This Row],[Cantidad de Insumos]]*[6]!Tabla1[[#This Row],[Precio Unitario]]</f>
        <v>#REF!</v>
      </c>
      <c r="M651" s="383">
        <v>237299</v>
      </c>
      <c r="N651" s="384" t="s">
        <v>33</v>
      </c>
    </row>
    <row r="652" spans="2:14" ht="15.75">
      <c r="B652" s="392" t="e">
        <f>IF(Tabla1[[#This Row],[Código_Actividad]]="","",CONCATENATE(Tabla1[[#This Row],[POA]],".",Tabla1[[#This Row],[SRS]],".",Tabla1[[#This Row],[AREA]],".",Tabla1[[#This Row],[TIPO]]))</f>
        <v>#REF!</v>
      </c>
      <c r="C652" s="392" t="e">
        <f>IF(Tabla1[[#This Row],[Código_Actividad]]="","",'[5]Formulario PPGR1'!#REF!)</f>
        <v>#REF!</v>
      </c>
      <c r="D652" s="392" t="e">
        <f>IF(Tabla1[[#This Row],[Código_Actividad]]="","",'[5]Formulario PPGR1'!#REF!)</f>
        <v>#REF!</v>
      </c>
      <c r="E652" s="392" t="e">
        <f>IF(Tabla1[[#This Row],[Código_Actividad]]="","",'[5]Formulario PPGR1'!#REF!)</f>
        <v>#REF!</v>
      </c>
      <c r="F652" s="392" t="e">
        <f>IF(Tabla1[[#This Row],[Código_Actividad]]="","",'[5]Formulario PPGR1'!#REF!)</f>
        <v>#REF!</v>
      </c>
      <c r="G652" s="381" t="s">
        <v>2439</v>
      </c>
      <c r="H652" s="381" t="s">
        <v>2440</v>
      </c>
      <c r="I652" s="381" t="s">
        <v>1764</v>
      </c>
      <c r="J652" s="381">
        <v>8</v>
      </c>
      <c r="K652" s="382">
        <v>6640</v>
      </c>
      <c r="L652" s="382" t="e">
        <f>[6]!Tabla1[[#This Row],[Cantidad de Insumos]]*[6]!Tabla1[[#This Row],[Precio Unitario]]</f>
        <v>#REF!</v>
      </c>
      <c r="M652" s="383">
        <v>234101</v>
      </c>
      <c r="N652" s="384" t="s">
        <v>33</v>
      </c>
    </row>
    <row r="653" spans="2:14" ht="15.75">
      <c r="B653" s="392" t="e">
        <f>IF(Tabla1[[#This Row],[Código_Actividad]]="","",CONCATENATE(Tabla1[[#This Row],[POA]],".",Tabla1[[#This Row],[SRS]],".",Tabla1[[#This Row],[AREA]],".",Tabla1[[#This Row],[TIPO]]))</f>
        <v>#REF!</v>
      </c>
      <c r="C653" s="392" t="e">
        <f>IF(Tabla1[[#This Row],[Código_Actividad]]="","",'[5]Formulario PPGR1'!#REF!)</f>
        <v>#REF!</v>
      </c>
      <c r="D653" s="392" t="e">
        <f>IF(Tabla1[[#This Row],[Código_Actividad]]="","",'[5]Formulario PPGR1'!#REF!)</f>
        <v>#REF!</v>
      </c>
      <c r="E653" s="392" t="e">
        <f>IF(Tabla1[[#This Row],[Código_Actividad]]="","",'[5]Formulario PPGR1'!#REF!)</f>
        <v>#REF!</v>
      </c>
      <c r="F653" s="392" t="e">
        <f>IF(Tabla1[[#This Row],[Código_Actividad]]="","",'[5]Formulario PPGR1'!#REF!)</f>
        <v>#REF!</v>
      </c>
      <c r="G653" s="381" t="s">
        <v>2441</v>
      </c>
      <c r="H653" s="381" t="s">
        <v>2442</v>
      </c>
      <c r="I653" s="381" t="s">
        <v>1769</v>
      </c>
      <c r="J653" s="381">
        <v>104</v>
      </c>
      <c r="K653" s="382">
        <v>77.400000000000006</v>
      </c>
      <c r="L653" s="382" t="e">
        <f>[6]!Tabla1[[#This Row],[Cantidad de Insumos]]*[6]!Tabla1[[#This Row],[Precio Unitario]]</f>
        <v>#REF!</v>
      </c>
      <c r="M653" s="383">
        <v>239201</v>
      </c>
      <c r="N653" s="384" t="s">
        <v>33</v>
      </c>
    </row>
    <row r="654" spans="2:14" ht="15.75">
      <c r="B654" s="392" t="e">
        <f>IF(Tabla1[[#This Row],[Código_Actividad]]="","",CONCATENATE(Tabla1[[#This Row],[POA]],".",Tabla1[[#This Row],[SRS]],".",Tabla1[[#This Row],[AREA]],".",Tabla1[[#This Row],[TIPO]]))</f>
        <v>#REF!</v>
      </c>
      <c r="C654" s="392" t="e">
        <f>IF(Tabla1[[#This Row],[Código_Actividad]]="","",'[5]Formulario PPGR1'!#REF!)</f>
        <v>#REF!</v>
      </c>
      <c r="D654" s="392" t="e">
        <f>IF(Tabla1[[#This Row],[Código_Actividad]]="","",'[5]Formulario PPGR1'!#REF!)</f>
        <v>#REF!</v>
      </c>
      <c r="E654" s="392" t="e">
        <f>IF(Tabla1[[#This Row],[Código_Actividad]]="","",'[5]Formulario PPGR1'!#REF!)</f>
        <v>#REF!</v>
      </c>
      <c r="F654" s="392" t="e">
        <f>IF(Tabla1[[#This Row],[Código_Actividad]]="","",'[5]Formulario PPGR1'!#REF!)</f>
        <v>#REF!</v>
      </c>
      <c r="G654" s="381" t="s">
        <v>2443</v>
      </c>
      <c r="H654" s="381" t="s">
        <v>2444</v>
      </c>
      <c r="I654" s="381" t="s">
        <v>1769</v>
      </c>
      <c r="J654" s="381">
        <v>8</v>
      </c>
      <c r="K654" s="382">
        <v>5181</v>
      </c>
      <c r="L654" s="382" t="e">
        <f>[6]!Tabla1[[#This Row],[Cantidad de Insumos]]*[6]!Tabla1[[#This Row],[Precio Unitario]]</f>
        <v>#REF!</v>
      </c>
      <c r="M654" s="383">
        <v>237299</v>
      </c>
      <c r="N654" s="384" t="s">
        <v>33</v>
      </c>
    </row>
    <row r="655" spans="2:14" ht="15.75">
      <c r="B655" s="392" t="e">
        <f>IF(Tabla1[[#This Row],[Código_Actividad]]="","",CONCATENATE(Tabla1[[#This Row],[POA]],".",Tabla1[[#This Row],[SRS]],".",Tabla1[[#This Row],[AREA]],".",Tabla1[[#This Row],[TIPO]]))</f>
        <v>#REF!</v>
      </c>
      <c r="C655" s="392" t="e">
        <f>IF(Tabla1[[#This Row],[Código_Actividad]]="","",'[5]Formulario PPGR1'!#REF!)</f>
        <v>#REF!</v>
      </c>
      <c r="D655" s="392" t="e">
        <f>IF(Tabla1[[#This Row],[Código_Actividad]]="","",'[5]Formulario PPGR1'!#REF!)</f>
        <v>#REF!</v>
      </c>
      <c r="E655" s="392" t="e">
        <f>IF(Tabla1[[#This Row],[Código_Actividad]]="","",'[5]Formulario PPGR1'!#REF!)</f>
        <v>#REF!</v>
      </c>
      <c r="F655" s="392" t="e">
        <f>IF(Tabla1[[#This Row],[Código_Actividad]]="","",'[5]Formulario PPGR1'!#REF!)</f>
        <v>#REF!</v>
      </c>
      <c r="G655" s="381" t="s">
        <v>2445</v>
      </c>
      <c r="H655" s="381" t="s">
        <v>2446</v>
      </c>
      <c r="I655" s="381" t="s">
        <v>1769</v>
      </c>
      <c r="J655" s="381">
        <v>4</v>
      </c>
      <c r="K655" s="382">
        <v>685</v>
      </c>
      <c r="L655" s="382" t="e">
        <f>[6]!Tabla1[[#This Row],[Cantidad de Insumos]]*[6]!Tabla1[[#This Row],[Precio Unitario]]</f>
        <v>#REF!</v>
      </c>
      <c r="M655" s="383">
        <v>237299</v>
      </c>
      <c r="N655" s="384" t="s">
        <v>33</v>
      </c>
    </row>
    <row r="656" spans="2:14" ht="15.75">
      <c r="B656" s="392" t="e">
        <f>IF(Tabla1[[#This Row],[Código_Actividad]]="","",CONCATENATE(Tabla1[[#This Row],[POA]],".",Tabla1[[#This Row],[SRS]],".",Tabla1[[#This Row],[AREA]],".",Tabla1[[#This Row],[TIPO]]))</f>
        <v>#REF!</v>
      </c>
      <c r="C656" s="392" t="e">
        <f>IF(Tabla1[[#This Row],[Código_Actividad]]="","",'[5]Formulario PPGR1'!#REF!)</f>
        <v>#REF!</v>
      </c>
      <c r="D656" s="392" t="e">
        <f>IF(Tabla1[[#This Row],[Código_Actividad]]="","",'[5]Formulario PPGR1'!#REF!)</f>
        <v>#REF!</v>
      </c>
      <c r="E656" s="392" t="e">
        <f>IF(Tabla1[[#This Row],[Código_Actividad]]="","",'[5]Formulario PPGR1'!#REF!)</f>
        <v>#REF!</v>
      </c>
      <c r="F656" s="392" t="e">
        <f>IF(Tabla1[[#This Row],[Código_Actividad]]="","",'[5]Formulario PPGR1'!#REF!)</f>
        <v>#REF!</v>
      </c>
      <c r="G656" s="381" t="s">
        <v>2447</v>
      </c>
      <c r="H656" s="381" t="s">
        <v>2448</v>
      </c>
      <c r="I656" s="381" t="s">
        <v>1769</v>
      </c>
      <c r="J656" s="381">
        <v>4</v>
      </c>
      <c r="K656" s="382">
        <v>4.78</v>
      </c>
      <c r="L656" s="382" t="e">
        <f>[6]!Tabla1[[#This Row],[Cantidad de Insumos]]*[6]!Tabla1[[#This Row],[Precio Unitario]]</f>
        <v>#REF!</v>
      </c>
      <c r="M656" s="383">
        <v>239301</v>
      </c>
      <c r="N656" s="384" t="s">
        <v>33</v>
      </c>
    </row>
    <row r="657" spans="2:14" ht="15.75">
      <c r="B657" s="392" t="e">
        <f>IF(Tabla1[[#This Row],[Código_Actividad]]="","",CONCATENATE(Tabla1[[#This Row],[POA]],".",Tabla1[[#This Row],[SRS]],".",Tabla1[[#This Row],[AREA]],".",Tabla1[[#This Row],[TIPO]]))</f>
        <v>#REF!</v>
      </c>
      <c r="C657" s="392" t="e">
        <f>IF(Tabla1[[#This Row],[Código_Actividad]]="","",'[5]Formulario PPGR1'!#REF!)</f>
        <v>#REF!</v>
      </c>
      <c r="D657" s="392" t="e">
        <f>IF(Tabla1[[#This Row],[Código_Actividad]]="","",'[5]Formulario PPGR1'!#REF!)</f>
        <v>#REF!</v>
      </c>
      <c r="E657" s="392" t="e">
        <f>IF(Tabla1[[#This Row],[Código_Actividad]]="","",'[5]Formulario PPGR1'!#REF!)</f>
        <v>#REF!</v>
      </c>
      <c r="F657" s="392" t="e">
        <f>IF(Tabla1[[#This Row],[Código_Actividad]]="","",'[5]Formulario PPGR1'!#REF!)</f>
        <v>#REF!</v>
      </c>
      <c r="G657" s="381" t="s">
        <v>2449</v>
      </c>
      <c r="H657" s="381" t="s">
        <v>2450</v>
      </c>
      <c r="I657" s="381" t="s">
        <v>1769</v>
      </c>
      <c r="J657" s="381">
        <v>2800</v>
      </c>
      <c r="K657" s="382">
        <v>2.69</v>
      </c>
      <c r="L657" s="382" t="e">
        <f>[6]!Tabla1[[#This Row],[Cantidad de Insumos]]*[6]!Tabla1[[#This Row],[Precio Unitario]]</f>
        <v>#REF!</v>
      </c>
      <c r="M657" s="383">
        <v>239301</v>
      </c>
      <c r="N657" s="384" t="s">
        <v>33</v>
      </c>
    </row>
    <row r="658" spans="2:14" ht="15.75">
      <c r="B658" s="392" t="e">
        <f>IF(Tabla1[[#This Row],[Código_Actividad]]="","",CONCATENATE(Tabla1[[#This Row],[POA]],".",Tabla1[[#This Row],[SRS]],".",Tabla1[[#This Row],[AREA]],".",Tabla1[[#This Row],[TIPO]]))</f>
        <v>#REF!</v>
      </c>
      <c r="C658" s="392" t="e">
        <f>IF(Tabla1[[#This Row],[Código_Actividad]]="","",'[5]Formulario PPGR1'!#REF!)</f>
        <v>#REF!</v>
      </c>
      <c r="D658" s="392" t="e">
        <f>IF(Tabla1[[#This Row],[Código_Actividad]]="","",'[5]Formulario PPGR1'!#REF!)</f>
        <v>#REF!</v>
      </c>
      <c r="E658" s="392" t="e">
        <f>IF(Tabla1[[#This Row],[Código_Actividad]]="","",'[5]Formulario PPGR1'!#REF!)</f>
        <v>#REF!</v>
      </c>
      <c r="F658" s="392" t="e">
        <f>IF(Tabla1[[#This Row],[Código_Actividad]]="","",'[5]Formulario PPGR1'!#REF!)</f>
        <v>#REF!</v>
      </c>
      <c r="G658" s="381" t="s">
        <v>2451</v>
      </c>
      <c r="H658" s="381" t="s">
        <v>2452</v>
      </c>
      <c r="I658" s="381" t="s">
        <v>1769</v>
      </c>
      <c r="J658" s="381">
        <v>4</v>
      </c>
      <c r="K658" s="382">
        <v>1.06</v>
      </c>
      <c r="L658" s="382" t="e">
        <f>[6]!Tabla1[[#This Row],[Cantidad de Insumos]]*[6]!Tabla1[[#This Row],[Precio Unitario]]</f>
        <v>#REF!</v>
      </c>
      <c r="M658" s="383">
        <v>239301</v>
      </c>
      <c r="N658" s="384" t="s">
        <v>33</v>
      </c>
    </row>
    <row r="659" spans="2:14" ht="15.75">
      <c r="B659" s="392" t="e">
        <f>IF(Tabla1[[#This Row],[Código_Actividad]]="","",CONCATENATE(Tabla1[[#This Row],[POA]],".",Tabla1[[#This Row],[SRS]],".",Tabla1[[#This Row],[AREA]],".",Tabla1[[#This Row],[TIPO]]))</f>
        <v>#REF!</v>
      </c>
      <c r="C659" s="392" t="e">
        <f>IF(Tabla1[[#This Row],[Código_Actividad]]="","",'[5]Formulario PPGR1'!#REF!)</f>
        <v>#REF!</v>
      </c>
      <c r="D659" s="392" t="e">
        <f>IF(Tabla1[[#This Row],[Código_Actividad]]="","",'[5]Formulario PPGR1'!#REF!)</f>
        <v>#REF!</v>
      </c>
      <c r="E659" s="392" t="e">
        <f>IF(Tabla1[[#This Row],[Código_Actividad]]="","",'[5]Formulario PPGR1'!#REF!)</f>
        <v>#REF!</v>
      </c>
      <c r="F659" s="392" t="e">
        <f>IF(Tabla1[[#This Row],[Código_Actividad]]="","",'[5]Formulario PPGR1'!#REF!)</f>
        <v>#REF!</v>
      </c>
      <c r="G659" s="381" t="s">
        <v>2453</v>
      </c>
      <c r="H659" s="381" t="s">
        <v>2454</v>
      </c>
      <c r="I659" s="381" t="s">
        <v>1764</v>
      </c>
      <c r="J659" s="381">
        <v>4</v>
      </c>
      <c r="K659" s="382">
        <v>1192.0999999999999</v>
      </c>
      <c r="L659" s="382" t="e">
        <f>[6]!Tabla1[[#This Row],[Cantidad de Insumos]]*[6]!Tabla1[[#This Row],[Precio Unitario]]</f>
        <v>#REF!</v>
      </c>
      <c r="M659" s="383">
        <v>237299</v>
      </c>
      <c r="N659" s="384" t="s">
        <v>33</v>
      </c>
    </row>
    <row r="660" spans="2:14" ht="15.75">
      <c r="B660" s="392" t="e">
        <f>IF(Tabla1[[#This Row],[Código_Actividad]]="","",CONCATENATE(Tabla1[[#This Row],[POA]],".",Tabla1[[#This Row],[SRS]],".",Tabla1[[#This Row],[AREA]],".",Tabla1[[#This Row],[TIPO]]))</f>
        <v>#REF!</v>
      </c>
      <c r="C660" s="392" t="e">
        <f>IF(Tabla1[[#This Row],[Código_Actividad]]="","",'[5]Formulario PPGR1'!#REF!)</f>
        <v>#REF!</v>
      </c>
      <c r="D660" s="392" t="e">
        <f>IF(Tabla1[[#This Row],[Código_Actividad]]="","",'[5]Formulario PPGR1'!#REF!)</f>
        <v>#REF!</v>
      </c>
      <c r="E660" s="392" t="e">
        <f>IF(Tabla1[[#This Row],[Código_Actividad]]="","",'[5]Formulario PPGR1'!#REF!)</f>
        <v>#REF!</v>
      </c>
      <c r="F660" s="392" t="e">
        <f>IF(Tabla1[[#This Row],[Código_Actividad]]="","",'[5]Formulario PPGR1'!#REF!)</f>
        <v>#REF!</v>
      </c>
      <c r="G660" s="381" t="s">
        <v>2455</v>
      </c>
      <c r="H660" s="381" t="s">
        <v>2456</v>
      </c>
      <c r="I660" s="381" t="s">
        <v>1764</v>
      </c>
      <c r="J660" s="381">
        <v>8</v>
      </c>
      <c r="K660" s="382">
        <v>1304</v>
      </c>
      <c r="L660" s="382" t="e">
        <f>[6]!Tabla1[[#This Row],[Cantidad de Insumos]]*[6]!Tabla1[[#This Row],[Precio Unitario]]</f>
        <v>#REF!</v>
      </c>
      <c r="M660" s="383">
        <v>237299</v>
      </c>
      <c r="N660" s="384" t="s">
        <v>33</v>
      </c>
    </row>
    <row r="661" spans="2:14" ht="15.75">
      <c r="B661" s="392" t="e">
        <f>IF(Tabla1[[#This Row],[Código_Actividad]]="","",CONCATENATE(Tabla1[[#This Row],[POA]],".",Tabla1[[#This Row],[SRS]],".",Tabla1[[#This Row],[AREA]],".",Tabla1[[#This Row],[TIPO]]))</f>
        <v>#REF!</v>
      </c>
      <c r="C661" s="392" t="e">
        <f>IF(Tabla1[[#This Row],[Código_Actividad]]="","",'[5]Formulario PPGR1'!#REF!)</f>
        <v>#REF!</v>
      </c>
      <c r="D661" s="392" t="e">
        <f>IF(Tabla1[[#This Row],[Código_Actividad]]="","",'[5]Formulario PPGR1'!#REF!)</f>
        <v>#REF!</v>
      </c>
      <c r="E661" s="392" t="e">
        <f>IF(Tabla1[[#This Row],[Código_Actividad]]="","",'[5]Formulario PPGR1'!#REF!)</f>
        <v>#REF!</v>
      </c>
      <c r="F661" s="392" t="e">
        <f>IF(Tabla1[[#This Row],[Código_Actividad]]="","",'[5]Formulario PPGR1'!#REF!)</f>
        <v>#REF!</v>
      </c>
      <c r="G661" s="381" t="s">
        <v>2457</v>
      </c>
      <c r="H661" s="381" t="s">
        <v>2458</v>
      </c>
      <c r="I661" s="381" t="s">
        <v>1764</v>
      </c>
      <c r="J661" s="381">
        <v>4</v>
      </c>
      <c r="K661" s="382">
        <v>619.9</v>
      </c>
      <c r="L661" s="382" t="e">
        <f>[6]!Tabla1[[#This Row],[Cantidad de Insumos]]*[6]!Tabla1[[#This Row],[Precio Unitario]]</f>
        <v>#REF!</v>
      </c>
      <c r="M661" s="383">
        <v>237299</v>
      </c>
      <c r="N661" s="384" t="s">
        <v>33</v>
      </c>
    </row>
    <row r="662" spans="2:14" ht="15.75">
      <c r="B662" s="392" t="e">
        <f>IF(Tabla1[[#This Row],[Código_Actividad]]="","",CONCATENATE(Tabla1[[#This Row],[POA]],".",Tabla1[[#This Row],[SRS]],".",Tabla1[[#This Row],[AREA]],".",Tabla1[[#This Row],[TIPO]]))</f>
        <v>#REF!</v>
      </c>
      <c r="C662" s="392" t="e">
        <f>IF(Tabla1[[#This Row],[Código_Actividad]]="","",'[5]Formulario PPGR1'!#REF!)</f>
        <v>#REF!</v>
      </c>
      <c r="D662" s="392" t="e">
        <f>IF(Tabla1[[#This Row],[Código_Actividad]]="","",'[5]Formulario PPGR1'!#REF!)</f>
        <v>#REF!</v>
      </c>
      <c r="E662" s="392" t="e">
        <f>IF(Tabla1[[#This Row],[Código_Actividad]]="","",'[5]Formulario PPGR1'!#REF!)</f>
        <v>#REF!</v>
      </c>
      <c r="F662" s="392" t="e">
        <f>IF(Tabla1[[#This Row],[Código_Actividad]]="","",'[5]Formulario PPGR1'!#REF!)</f>
        <v>#REF!</v>
      </c>
      <c r="G662" s="381" t="s">
        <v>2459</v>
      </c>
      <c r="H662" s="381" t="s">
        <v>2460</v>
      </c>
      <c r="I662" s="381" t="s">
        <v>324</v>
      </c>
      <c r="J662" s="381">
        <v>8</v>
      </c>
      <c r="K662" s="382">
        <v>7000.7</v>
      </c>
      <c r="L662" s="382" t="e">
        <f>[6]!Tabla1[[#This Row],[Cantidad de Insumos]]*[6]!Tabla1[[#This Row],[Precio Unitario]]</f>
        <v>#REF!</v>
      </c>
      <c r="M662" s="383">
        <v>237299</v>
      </c>
      <c r="N662" s="384" t="s">
        <v>33</v>
      </c>
    </row>
    <row r="663" spans="2:14" ht="15.75">
      <c r="B663" s="392" t="e">
        <f>IF(Tabla1[[#This Row],[Código_Actividad]]="","",CONCATENATE(Tabla1[[#This Row],[POA]],".",Tabla1[[#This Row],[SRS]],".",Tabla1[[#This Row],[AREA]],".",Tabla1[[#This Row],[TIPO]]))</f>
        <v>#REF!</v>
      </c>
      <c r="C663" s="392" t="e">
        <f>IF(Tabla1[[#This Row],[Código_Actividad]]="","",'[5]Formulario PPGR1'!#REF!)</f>
        <v>#REF!</v>
      </c>
      <c r="D663" s="392" t="e">
        <f>IF(Tabla1[[#This Row],[Código_Actividad]]="","",'[5]Formulario PPGR1'!#REF!)</f>
        <v>#REF!</v>
      </c>
      <c r="E663" s="392" t="e">
        <f>IF(Tabla1[[#This Row],[Código_Actividad]]="","",'[5]Formulario PPGR1'!#REF!)</f>
        <v>#REF!</v>
      </c>
      <c r="F663" s="392" t="e">
        <f>IF(Tabla1[[#This Row],[Código_Actividad]]="","",'[5]Formulario PPGR1'!#REF!)</f>
        <v>#REF!</v>
      </c>
      <c r="G663" s="381" t="s">
        <v>2461</v>
      </c>
      <c r="H663" s="381" t="s">
        <v>2462</v>
      </c>
      <c r="I663" s="381" t="s">
        <v>324</v>
      </c>
      <c r="J663" s="381">
        <v>8</v>
      </c>
      <c r="K663" s="382">
        <v>7000.8</v>
      </c>
      <c r="L663" s="382" t="e">
        <f>[6]!Tabla1[[#This Row],[Cantidad de Insumos]]*[6]!Tabla1[[#This Row],[Precio Unitario]]</f>
        <v>#REF!</v>
      </c>
      <c r="M663" s="383">
        <v>239301</v>
      </c>
      <c r="N663" s="384" t="s">
        <v>33</v>
      </c>
    </row>
    <row r="664" spans="2:14" ht="15.75">
      <c r="B664" s="392" t="e">
        <f>IF(Tabla1[[#This Row],[Código_Actividad]]="","",CONCATENATE(Tabla1[[#This Row],[POA]],".",Tabla1[[#This Row],[SRS]],".",Tabla1[[#This Row],[AREA]],".",Tabla1[[#This Row],[TIPO]]))</f>
        <v>#REF!</v>
      </c>
      <c r="C664" s="392" t="e">
        <f>IF(Tabla1[[#This Row],[Código_Actividad]]="","",'[5]Formulario PPGR1'!#REF!)</f>
        <v>#REF!</v>
      </c>
      <c r="D664" s="392" t="e">
        <f>IF(Tabla1[[#This Row],[Código_Actividad]]="","",'[5]Formulario PPGR1'!#REF!)</f>
        <v>#REF!</v>
      </c>
      <c r="E664" s="392" t="e">
        <f>IF(Tabla1[[#This Row],[Código_Actividad]]="","",'[5]Formulario PPGR1'!#REF!)</f>
        <v>#REF!</v>
      </c>
      <c r="F664" s="392" t="e">
        <f>IF(Tabla1[[#This Row],[Código_Actividad]]="","",'[5]Formulario PPGR1'!#REF!)</f>
        <v>#REF!</v>
      </c>
      <c r="G664" s="381" t="s">
        <v>2463</v>
      </c>
      <c r="H664" s="381" t="s">
        <v>2464</v>
      </c>
      <c r="I664" s="381" t="s">
        <v>1764</v>
      </c>
      <c r="J664" s="381">
        <v>4</v>
      </c>
      <c r="K664" s="382">
        <v>7000.8</v>
      </c>
      <c r="L664" s="382" t="e">
        <f>[6]!Tabla1[[#This Row],[Cantidad de Insumos]]*[6]!Tabla1[[#This Row],[Precio Unitario]]</f>
        <v>#REF!</v>
      </c>
      <c r="M664" s="383">
        <v>239301</v>
      </c>
      <c r="N664" s="384" t="s">
        <v>33</v>
      </c>
    </row>
    <row r="665" spans="2:14" ht="15.75">
      <c r="B665" s="392" t="e">
        <f>IF(Tabla1[[#This Row],[Código_Actividad]]="","",CONCATENATE(Tabla1[[#This Row],[POA]],".",Tabla1[[#This Row],[SRS]],".",Tabla1[[#This Row],[AREA]],".",Tabla1[[#This Row],[TIPO]]))</f>
        <v>#REF!</v>
      </c>
      <c r="C665" s="392" t="e">
        <f>IF(Tabla1[[#This Row],[Código_Actividad]]="","",'[5]Formulario PPGR1'!#REF!)</f>
        <v>#REF!</v>
      </c>
      <c r="D665" s="392" t="e">
        <f>IF(Tabla1[[#This Row],[Código_Actividad]]="","",'[5]Formulario PPGR1'!#REF!)</f>
        <v>#REF!</v>
      </c>
      <c r="E665" s="392" t="e">
        <f>IF(Tabla1[[#This Row],[Código_Actividad]]="","",'[5]Formulario PPGR1'!#REF!)</f>
        <v>#REF!</v>
      </c>
      <c r="F665" s="392" t="e">
        <f>IF(Tabla1[[#This Row],[Código_Actividad]]="","",'[5]Formulario PPGR1'!#REF!)</f>
        <v>#REF!</v>
      </c>
      <c r="G665" s="381" t="s">
        <v>2465</v>
      </c>
      <c r="H665" s="381" t="s">
        <v>2466</v>
      </c>
      <c r="I665" s="381" t="s">
        <v>324</v>
      </c>
      <c r="J665" s="381">
        <v>4</v>
      </c>
      <c r="K665" s="382">
        <v>7424.4</v>
      </c>
      <c r="L665" s="382" t="e">
        <f>[6]!Tabla1[[#This Row],[Cantidad de Insumos]]*[6]!Tabla1[[#This Row],[Precio Unitario]]</f>
        <v>#REF!</v>
      </c>
      <c r="M665" s="383">
        <v>239301</v>
      </c>
      <c r="N665" s="384" t="s">
        <v>33</v>
      </c>
    </row>
    <row r="666" spans="2:14" ht="15.75">
      <c r="B666" s="392" t="e">
        <f>IF(Tabla1[[#This Row],[Código_Actividad]]="","",CONCATENATE(Tabla1[[#This Row],[POA]],".",Tabla1[[#This Row],[SRS]],".",Tabla1[[#This Row],[AREA]],".",Tabla1[[#This Row],[TIPO]]))</f>
        <v>#REF!</v>
      </c>
      <c r="C666" s="392" t="e">
        <f>IF(Tabla1[[#This Row],[Código_Actividad]]="","",'[5]Formulario PPGR1'!#REF!)</f>
        <v>#REF!</v>
      </c>
      <c r="D666" s="392" t="e">
        <f>IF(Tabla1[[#This Row],[Código_Actividad]]="","",'[5]Formulario PPGR1'!#REF!)</f>
        <v>#REF!</v>
      </c>
      <c r="E666" s="392" t="e">
        <f>IF(Tabla1[[#This Row],[Código_Actividad]]="","",'[5]Formulario PPGR1'!#REF!)</f>
        <v>#REF!</v>
      </c>
      <c r="F666" s="392" t="e">
        <f>IF(Tabla1[[#This Row],[Código_Actividad]]="","",'[5]Formulario PPGR1'!#REF!)</f>
        <v>#REF!</v>
      </c>
      <c r="G666" s="381" t="s">
        <v>2467</v>
      </c>
      <c r="H666" s="381" t="s">
        <v>2468</v>
      </c>
      <c r="I666" s="381" t="s">
        <v>1769</v>
      </c>
      <c r="J666" s="381">
        <v>4</v>
      </c>
      <c r="K666" s="382">
        <v>7424.4</v>
      </c>
      <c r="L666" s="382" t="e">
        <f>[6]!Tabla1[[#This Row],[Cantidad de Insumos]]*[6]!Tabla1[[#This Row],[Precio Unitario]]</f>
        <v>#REF!</v>
      </c>
      <c r="M666" s="383">
        <v>239601</v>
      </c>
      <c r="N666" s="384" t="s">
        <v>33</v>
      </c>
    </row>
    <row r="667" spans="2:14" ht="15.75">
      <c r="B667" s="392" t="e">
        <f>IF(Tabla1[[#This Row],[Código_Actividad]]="","",CONCATENATE(Tabla1[[#This Row],[POA]],".",Tabla1[[#This Row],[SRS]],".",Tabla1[[#This Row],[AREA]],".",Tabla1[[#This Row],[TIPO]]))</f>
        <v>#REF!</v>
      </c>
      <c r="C667" s="392" t="e">
        <f>IF(Tabla1[[#This Row],[Código_Actividad]]="","",'[5]Formulario PPGR1'!#REF!)</f>
        <v>#REF!</v>
      </c>
      <c r="D667" s="392" t="e">
        <f>IF(Tabla1[[#This Row],[Código_Actividad]]="","",'[5]Formulario PPGR1'!#REF!)</f>
        <v>#REF!</v>
      </c>
      <c r="E667" s="392" t="e">
        <f>IF(Tabla1[[#This Row],[Código_Actividad]]="","",'[5]Formulario PPGR1'!#REF!)</f>
        <v>#REF!</v>
      </c>
      <c r="F667" s="392" t="e">
        <f>IF(Tabla1[[#This Row],[Código_Actividad]]="","",'[5]Formulario PPGR1'!#REF!)</f>
        <v>#REF!</v>
      </c>
      <c r="G667" s="381" t="s">
        <v>2469</v>
      </c>
      <c r="H667" s="381" t="s">
        <v>2470</v>
      </c>
      <c r="I667" s="381" t="s">
        <v>1769</v>
      </c>
      <c r="J667" s="381">
        <v>4</v>
      </c>
      <c r="K667" s="382">
        <v>7424.4</v>
      </c>
      <c r="L667" s="382" t="e">
        <f>[6]!Tabla1[[#This Row],[Cantidad de Insumos]]*[6]!Tabla1[[#This Row],[Precio Unitario]]</f>
        <v>#REF!</v>
      </c>
      <c r="M667" s="383">
        <v>261401</v>
      </c>
      <c r="N667" s="384" t="s">
        <v>33</v>
      </c>
    </row>
    <row r="668" spans="2:14" ht="15.75">
      <c r="B668" s="392" t="e">
        <f>IF(Tabla1[[#This Row],[Código_Actividad]]="","",CONCATENATE(Tabla1[[#This Row],[POA]],".",Tabla1[[#This Row],[SRS]],".",Tabla1[[#This Row],[AREA]],".",Tabla1[[#This Row],[TIPO]]))</f>
        <v>#REF!</v>
      </c>
      <c r="C668" s="392" t="e">
        <f>IF(Tabla1[[#This Row],[Código_Actividad]]="","",'[5]Formulario PPGR1'!#REF!)</f>
        <v>#REF!</v>
      </c>
      <c r="D668" s="392" t="e">
        <f>IF(Tabla1[[#This Row],[Código_Actividad]]="","",'[5]Formulario PPGR1'!#REF!)</f>
        <v>#REF!</v>
      </c>
      <c r="E668" s="392" t="e">
        <f>IF(Tabla1[[#This Row],[Código_Actividad]]="","",'[5]Formulario PPGR1'!#REF!)</f>
        <v>#REF!</v>
      </c>
      <c r="F668" s="392" t="e">
        <f>IF(Tabla1[[#This Row],[Código_Actividad]]="","",'[5]Formulario PPGR1'!#REF!)</f>
        <v>#REF!</v>
      </c>
      <c r="G668" s="381" t="s">
        <v>2471</v>
      </c>
      <c r="H668" s="381" t="s">
        <v>2472</v>
      </c>
      <c r="I668" s="381" t="s">
        <v>1764</v>
      </c>
      <c r="J668" s="381">
        <v>4</v>
      </c>
      <c r="K668" s="382">
        <v>7424.4</v>
      </c>
      <c r="L668" s="382" t="e">
        <f>[6]!Tabla1[[#This Row],[Cantidad de Insumos]]*[6]!Tabla1[[#This Row],[Precio Unitario]]</f>
        <v>#REF!</v>
      </c>
      <c r="M668" s="383">
        <v>237299</v>
      </c>
      <c r="N668" s="384" t="s">
        <v>33</v>
      </c>
    </row>
    <row r="669" spans="2:14" ht="15.75">
      <c r="B669" s="392" t="e">
        <f>IF(Tabla1[[#This Row],[Código_Actividad]]="","",CONCATENATE(Tabla1[[#This Row],[POA]],".",Tabla1[[#This Row],[SRS]],".",Tabla1[[#This Row],[AREA]],".",Tabla1[[#This Row],[TIPO]]))</f>
        <v>#REF!</v>
      </c>
      <c r="C669" s="392" t="e">
        <f>IF(Tabla1[[#This Row],[Código_Actividad]]="","",'[5]Formulario PPGR1'!#REF!)</f>
        <v>#REF!</v>
      </c>
      <c r="D669" s="392" t="e">
        <f>IF(Tabla1[[#This Row],[Código_Actividad]]="","",'[5]Formulario PPGR1'!#REF!)</f>
        <v>#REF!</v>
      </c>
      <c r="E669" s="392" t="e">
        <f>IF(Tabla1[[#This Row],[Código_Actividad]]="","",'[5]Formulario PPGR1'!#REF!)</f>
        <v>#REF!</v>
      </c>
      <c r="F669" s="392" t="e">
        <f>IF(Tabla1[[#This Row],[Código_Actividad]]="","",'[5]Formulario PPGR1'!#REF!)</f>
        <v>#REF!</v>
      </c>
      <c r="G669" s="381" t="s">
        <v>2473</v>
      </c>
      <c r="H669" s="381" t="s">
        <v>2474</v>
      </c>
      <c r="I669" s="381" t="s">
        <v>1808</v>
      </c>
      <c r="J669" s="381">
        <v>8</v>
      </c>
      <c r="K669" s="382">
        <v>4920</v>
      </c>
      <c r="L669" s="382" t="e">
        <f>[6]!Tabla1[[#This Row],[Cantidad de Insumos]]*[6]!Tabla1[[#This Row],[Precio Unitario]]</f>
        <v>#REF!</v>
      </c>
      <c r="M669" s="383">
        <v>237299</v>
      </c>
      <c r="N669" s="384" t="s">
        <v>33</v>
      </c>
    </row>
    <row r="670" spans="2:14" ht="15.75">
      <c r="B670" s="392" t="e">
        <f>IF(Tabla1[[#This Row],[Código_Actividad]]="","",CONCATENATE(Tabla1[[#This Row],[POA]],".",Tabla1[[#This Row],[SRS]],".",Tabla1[[#This Row],[AREA]],".",Tabla1[[#This Row],[TIPO]]))</f>
        <v>#REF!</v>
      </c>
      <c r="C670" s="392" t="e">
        <f>IF(Tabla1[[#This Row],[Código_Actividad]]="","",'[5]Formulario PPGR1'!#REF!)</f>
        <v>#REF!</v>
      </c>
      <c r="D670" s="392" t="e">
        <f>IF(Tabla1[[#This Row],[Código_Actividad]]="","",'[5]Formulario PPGR1'!#REF!)</f>
        <v>#REF!</v>
      </c>
      <c r="E670" s="392" t="e">
        <f>IF(Tabla1[[#This Row],[Código_Actividad]]="","",'[5]Formulario PPGR1'!#REF!)</f>
        <v>#REF!</v>
      </c>
      <c r="F670" s="392" t="e">
        <f>IF(Tabla1[[#This Row],[Código_Actividad]]="","",'[5]Formulario PPGR1'!#REF!)</f>
        <v>#REF!</v>
      </c>
      <c r="G670" s="381" t="s">
        <v>2475</v>
      </c>
      <c r="H670" s="381" t="s">
        <v>2476</v>
      </c>
      <c r="I670" s="381" t="s">
        <v>2115</v>
      </c>
      <c r="J670" s="381">
        <v>4</v>
      </c>
      <c r="K670" s="382">
        <v>4920</v>
      </c>
      <c r="L670" s="382" t="e">
        <f>[6]!Tabla1[[#This Row],[Cantidad de Insumos]]*[6]!Tabla1[[#This Row],[Precio Unitario]]</f>
        <v>#REF!</v>
      </c>
      <c r="M670" s="383">
        <v>239301</v>
      </c>
      <c r="N670" s="384" t="s">
        <v>33</v>
      </c>
    </row>
    <row r="671" spans="2:14" ht="15.75">
      <c r="B671" s="392" t="e">
        <f>IF(Tabla1[[#This Row],[Código_Actividad]]="","",CONCATENATE(Tabla1[[#This Row],[POA]],".",Tabla1[[#This Row],[SRS]],".",Tabla1[[#This Row],[AREA]],".",Tabla1[[#This Row],[TIPO]]))</f>
        <v>#REF!</v>
      </c>
      <c r="C671" s="392" t="e">
        <f>IF(Tabla1[[#This Row],[Código_Actividad]]="","",'[5]Formulario PPGR1'!#REF!)</f>
        <v>#REF!</v>
      </c>
      <c r="D671" s="392" t="e">
        <f>IF(Tabla1[[#This Row],[Código_Actividad]]="","",'[5]Formulario PPGR1'!#REF!)</f>
        <v>#REF!</v>
      </c>
      <c r="E671" s="392" t="e">
        <f>IF(Tabla1[[#This Row],[Código_Actividad]]="","",'[5]Formulario PPGR1'!#REF!)</f>
        <v>#REF!</v>
      </c>
      <c r="F671" s="392" t="e">
        <f>IF(Tabla1[[#This Row],[Código_Actividad]]="","",'[5]Formulario PPGR1'!#REF!)</f>
        <v>#REF!</v>
      </c>
      <c r="G671" s="381" t="s">
        <v>2477</v>
      </c>
      <c r="H671" s="381" t="s">
        <v>2478</v>
      </c>
      <c r="I671" s="381" t="s">
        <v>324</v>
      </c>
      <c r="J671" s="381">
        <v>4</v>
      </c>
      <c r="K671" s="382">
        <v>4920</v>
      </c>
      <c r="L671" s="382" t="e">
        <f>[6]!Tabla1[[#This Row],[Cantidad de Insumos]]*[6]!Tabla1[[#This Row],[Precio Unitario]]</f>
        <v>#REF!</v>
      </c>
      <c r="M671" s="383">
        <v>239301</v>
      </c>
      <c r="N671" s="384" t="s">
        <v>33</v>
      </c>
    </row>
    <row r="672" spans="2:14" ht="15.75">
      <c r="B672" s="392" t="e">
        <f>IF(Tabla1[[#This Row],[Código_Actividad]]="","",CONCATENATE(Tabla1[[#This Row],[POA]],".",Tabla1[[#This Row],[SRS]],".",Tabla1[[#This Row],[AREA]],".",Tabla1[[#This Row],[TIPO]]))</f>
        <v>#REF!</v>
      </c>
      <c r="C672" s="392" t="e">
        <f>IF(Tabla1[[#This Row],[Código_Actividad]]="","",'[5]Formulario PPGR1'!#REF!)</f>
        <v>#REF!</v>
      </c>
      <c r="D672" s="392" t="e">
        <f>IF(Tabla1[[#This Row],[Código_Actividad]]="","",'[5]Formulario PPGR1'!#REF!)</f>
        <v>#REF!</v>
      </c>
      <c r="E672" s="392" t="e">
        <f>IF(Tabla1[[#This Row],[Código_Actividad]]="","",'[5]Formulario PPGR1'!#REF!)</f>
        <v>#REF!</v>
      </c>
      <c r="F672" s="392" t="e">
        <f>IF(Tabla1[[#This Row],[Código_Actividad]]="","",'[5]Formulario PPGR1'!#REF!)</f>
        <v>#REF!</v>
      </c>
      <c r="G672" s="381" t="s">
        <v>2479</v>
      </c>
      <c r="H672" s="381" t="s">
        <v>2480</v>
      </c>
      <c r="I672" s="381" t="s">
        <v>2115</v>
      </c>
      <c r="J672" s="381">
        <v>4</v>
      </c>
      <c r="K672" s="382">
        <v>4920</v>
      </c>
      <c r="L672" s="382" t="e">
        <f>[6]!Tabla1[[#This Row],[Cantidad de Insumos]]*[6]!Tabla1[[#This Row],[Precio Unitario]]</f>
        <v>#REF!</v>
      </c>
      <c r="M672" s="383">
        <v>239301</v>
      </c>
      <c r="N672" s="384" t="s">
        <v>33</v>
      </c>
    </row>
    <row r="673" spans="2:14" ht="15.75">
      <c r="B673" s="392" t="e">
        <f>IF(Tabla1[[#This Row],[Código_Actividad]]="","",CONCATENATE(Tabla1[[#This Row],[POA]],".",Tabla1[[#This Row],[SRS]],".",Tabla1[[#This Row],[AREA]],".",Tabla1[[#This Row],[TIPO]]))</f>
        <v>#REF!</v>
      </c>
      <c r="C673" s="392" t="e">
        <f>IF(Tabla1[[#This Row],[Código_Actividad]]="","",'[5]Formulario PPGR1'!#REF!)</f>
        <v>#REF!</v>
      </c>
      <c r="D673" s="392" t="e">
        <f>IF(Tabla1[[#This Row],[Código_Actividad]]="","",'[5]Formulario PPGR1'!#REF!)</f>
        <v>#REF!</v>
      </c>
      <c r="E673" s="392" t="e">
        <f>IF(Tabla1[[#This Row],[Código_Actividad]]="","",'[5]Formulario PPGR1'!#REF!)</f>
        <v>#REF!</v>
      </c>
      <c r="F673" s="392" t="e">
        <f>IF(Tabla1[[#This Row],[Código_Actividad]]="","",'[5]Formulario PPGR1'!#REF!)</f>
        <v>#REF!</v>
      </c>
      <c r="G673" s="381" t="s">
        <v>2481</v>
      </c>
      <c r="H673" s="381" t="s">
        <v>2482</v>
      </c>
      <c r="I673" s="381" t="s">
        <v>324</v>
      </c>
      <c r="J673" s="381">
        <v>4</v>
      </c>
      <c r="K673" s="382">
        <v>4920</v>
      </c>
      <c r="L673" s="382" t="e">
        <f>[6]!Tabla1[[#This Row],[Cantidad de Insumos]]*[6]!Tabla1[[#This Row],[Precio Unitario]]</f>
        <v>#REF!</v>
      </c>
      <c r="M673" s="383">
        <v>239301</v>
      </c>
      <c r="N673" s="384" t="s">
        <v>33</v>
      </c>
    </row>
    <row r="674" spans="2:14" ht="15.75">
      <c r="B674" s="392" t="e">
        <f>IF(Tabla1[[#This Row],[Código_Actividad]]="","",CONCATENATE(Tabla1[[#This Row],[POA]],".",Tabla1[[#This Row],[SRS]],".",Tabla1[[#This Row],[AREA]],".",Tabla1[[#This Row],[TIPO]]))</f>
        <v>#REF!</v>
      </c>
      <c r="C674" s="392" t="e">
        <f>IF(Tabla1[[#This Row],[Código_Actividad]]="","",'[5]Formulario PPGR1'!#REF!)</f>
        <v>#REF!</v>
      </c>
      <c r="D674" s="392" t="e">
        <f>IF(Tabla1[[#This Row],[Código_Actividad]]="","",'[5]Formulario PPGR1'!#REF!)</f>
        <v>#REF!</v>
      </c>
      <c r="E674" s="392" t="e">
        <f>IF(Tabla1[[#This Row],[Código_Actividad]]="","",'[5]Formulario PPGR1'!#REF!)</f>
        <v>#REF!</v>
      </c>
      <c r="F674" s="392" t="e">
        <f>IF(Tabla1[[#This Row],[Código_Actividad]]="","",'[5]Formulario PPGR1'!#REF!)</f>
        <v>#REF!</v>
      </c>
      <c r="G674" s="381" t="s">
        <v>2483</v>
      </c>
      <c r="H674" s="381" t="s">
        <v>2484</v>
      </c>
      <c r="I674" s="381" t="s">
        <v>1883</v>
      </c>
      <c r="J674" s="381">
        <v>4</v>
      </c>
      <c r="K674" s="382">
        <v>4920</v>
      </c>
      <c r="L674" s="382" t="e">
        <f>[6]!Tabla1[[#This Row],[Cantidad de Insumos]]*[6]!Tabla1[[#This Row],[Precio Unitario]]</f>
        <v>#REF!</v>
      </c>
      <c r="M674" s="383">
        <v>239301</v>
      </c>
      <c r="N674" s="384" t="s">
        <v>33</v>
      </c>
    </row>
    <row r="675" spans="2:14" ht="15.75">
      <c r="B675" s="392" t="e">
        <f>IF(Tabla1[[#This Row],[Código_Actividad]]="","",CONCATENATE(Tabla1[[#This Row],[POA]],".",Tabla1[[#This Row],[SRS]],".",Tabla1[[#This Row],[AREA]],".",Tabla1[[#This Row],[TIPO]]))</f>
        <v>#REF!</v>
      </c>
      <c r="C675" s="392" t="e">
        <f>IF(Tabla1[[#This Row],[Código_Actividad]]="","",'[5]Formulario PPGR1'!#REF!)</f>
        <v>#REF!</v>
      </c>
      <c r="D675" s="392" t="e">
        <f>IF(Tabla1[[#This Row],[Código_Actividad]]="","",'[5]Formulario PPGR1'!#REF!)</f>
        <v>#REF!</v>
      </c>
      <c r="E675" s="392" t="e">
        <f>IF(Tabla1[[#This Row],[Código_Actividad]]="","",'[5]Formulario PPGR1'!#REF!)</f>
        <v>#REF!</v>
      </c>
      <c r="F675" s="392" t="e">
        <f>IF(Tabla1[[#This Row],[Código_Actividad]]="","",'[5]Formulario PPGR1'!#REF!)</f>
        <v>#REF!</v>
      </c>
      <c r="G675" s="381" t="s">
        <v>2485</v>
      </c>
      <c r="H675" s="381" t="s">
        <v>2486</v>
      </c>
      <c r="I675" s="381" t="s">
        <v>1883</v>
      </c>
      <c r="J675" s="381">
        <v>320</v>
      </c>
      <c r="K675" s="382">
        <v>256.14999999999998</v>
      </c>
      <c r="L675" s="382" t="e">
        <f>[6]!Tabla1[[#This Row],[Cantidad de Insumos]]*[6]!Tabla1[[#This Row],[Precio Unitario]]</f>
        <v>#REF!</v>
      </c>
      <c r="M675" s="383">
        <v>239301</v>
      </c>
      <c r="N675" s="384" t="s">
        <v>33</v>
      </c>
    </row>
    <row r="676" spans="2:14" ht="15.75">
      <c r="B676" s="392" t="e">
        <f>IF(Tabla1[[#This Row],[Código_Actividad]]="","",CONCATENATE(Tabla1[[#This Row],[POA]],".",Tabla1[[#This Row],[SRS]],".",Tabla1[[#This Row],[AREA]],".",Tabla1[[#This Row],[TIPO]]))</f>
        <v>#REF!</v>
      </c>
      <c r="C676" s="392" t="e">
        <f>IF(Tabla1[[#This Row],[Código_Actividad]]="","",'[5]Formulario PPGR1'!#REF!)</f>
        <v>#REF!</v>
      </c>
      <c r="D676" s="392" t="e">
        <f>IF(Tabla1[[#This Row],[Código_Actividad]]="","",'[5]Formulario PPGR1'!#REF!)</f>
        <v>#REF!</v>
      </c>
      <c r="E676" s="392" t="e">
        <f>IF(Tabla1[[#This Row],[Código_Actividad]]="","",'[5]Formulario PPGR1'!#REF!)</f>
        <v>#REF!</v>
      </c>
      <c r="F676" s="392" t="e">
        <f>IF(Tabla1[[#This Row],[Código_Actividad]]="","",'[5]Formulario PPGR1'!#REF!)</f>
        <v>#REF!</v>
      </c>
      <c r="G676" s="381" t="s">
        <v>2487</v>
      </c>
      <c r="H676" s="381" t="s">
        <v>2488</v>
      </c>
      <c r="I676" s="381" t="s">
        <v>2115</v>
      </c>
      <c r="J676" s="381">
        <v>4</v>
      </c>
      <c r="K676" s="382">
        <v>1164</v>
      </c>
      <c r="L676" s="382" t="e">
        <f>[6]!Tabla1[[#This Row],[Cantidad de Insumos]]*[6]!Tabla1[[#This Row],[Precio Unitario]]</f>
        <v>#REF!</v>
      </c>
      <c r="M676" s="383">
        <v>237299</v>
      </c>
      <c r="N676" s="384" t="s">
        <v>33</v>
      </c>
    </row>
    <row r="677" spans="2:14" ht="15.75">
      <c r="B677" s="392" t="e">
        <f>IF(Tabla1[[#This Row],[Código_Actividad]]="","",CONCATENATE(Tabla1[[#This Row],[POA]],".",Tabla1[[#This Row],[SRS]],".",Tabla1[[#This Row],[AREA]],".",Tabla1[[#This Row],[TIPO]]))</f>
        <v>#REF!</v>
      </c>
      <c r="C677" s="392" t="e">
        <f>IF(Tabla1[[#This Row],[Código_Actividad]]="","",'[5]Formulario PPGR1'!#REF!)</f>
        <v>#REF!</v>
      </c>
      <c r="D677" s="392" t="e">
        <f>IF(Tabla1[[#This Row],[Código_Actividad]]="","",'[5]Formulario PPGR1'!#REF!)</f>
        <v>#REF!</v>
      </c>
      <c r="E677" s="392" t="e">
        <f>IF(Tabla1[[#This Row],[Código_Actividad]]="","",'[5]Formulario PPGR1'!#REF!)</f>
        <v>#REF!</v>
      </c>
      <c r="F677" s="392" t="e">
        <f>IF(Tabla1[[#This Row],[Código_Actividad]]="","",'[5]Formulario PPGR1'!#REF!)</f>
        <v>#REF!</v>
      </c>
      <c r="G677" s="381" t="s">
        <v>2489</v>
      </c>
      <c r="H677" s="381" t="s">
        <v>2490</v>
      </c>
      <c r="I677" s="381" t="s">
        <v>1764</v>
      </c>
      <c r="J677" s="381">
        <v>4</v>
      </c>
      <c r="K677" s="382">
        <v>1164</v>
      </c>
      <c r="L677" s="382" t="e">
        <f>[6]!Tabla1[[#This Row],[Cantidad de Insumos]]*[6]!Tabla1[[#This Row],[Precio Unitario]]</f>
        <v>#REF!</v>
      </c>
      <c r="M677" s="383">
        <v>237299</v>
      </c>
      <c r="N677" s="384" t="s">
        <v>33</v>
      </c>
    </row>
    <row r="678" spans="2:14" ht="15.75">
      <c r="B678" s="392" t="e">
        <f>IF(Tabla1[[#This Row],[Código_Actividad]]="","",CONCATENATE(Tabla1[[#This Row],[POA]],".",Tabla1[[#This Row],[SRS]],".",Tabla1[[#This Row],[AREA]],".",Tabla1[[#This Row],[TIPO]]))</f>
        <v>#REF!</v>
      </c>
      <c r="C678" s="392" t="e">
        <f>IF(Tabla1[[#This Row],[Código_Actividad]]="","",'[5]Formulario PPGR1'!#REF!)</f>
        <v>#REF!</v>
      </c>
      <c r="D678" s="392" t="e">
        <f>IF(Tabla1[[#This Row],[Código_Actividad]]="","",'[5]Formulario PPGR1'!#REF!)</f>
        <v>#REF!</v>
      </c>
      <c r="E678" s="392" t="e">
        <f>IF(Tabla1[[#This Row],[Código_Actividad]]="","",'[5]Formulario PPGR1'!#REF!)</f>
        <v>#REF!</v>
      </c>
      <c r="F678" s="392" t="e">
        <f>IF(Tabla1[[#This Row],[Código_Actividad]]="","",'[5]Formulario PPGR1'!#REF!)</f>
        <v>#REF!</v>
      </c>
      <c r="G678" s="381" t="s">
        <v>2491</v>
      </c>
      <c r="H678" s="381" t="s">
        <v>2492</v>
      </c>
      <c r="I678" s="381" t="s">
        <v>1764</v>
      </c>
      <c r="J678" s="381">
        <v>4</v>
      </c>
      <c r="K678" s="382">
        <v>1164</v>
      </c>
      <c r="L678" s="382" t="e">
        <f>[6]!Tabla1[[#This Row],[Cantidad de Insumos]]*[6]!Tabla1[[#This Row],[Precio Unitario]]</f>
        <v>#REF!</v>
      </c>
      <c r="M678" s="383">
        <v>237299</v>
      </c>
      <c r="N678" s="384" t="s">
        <v>33</v>
      </c>
    </row>
    <row r="679" spans="2:14" ht="15.75">
      <c r="B679" s="392" t="e">
        <f>IF(Tabla1[[#This Row],[Código_Actividad]]="","",CONCATENATE(Tabla1[[#This Row],[POA]],".",Tabla1[[#This Row],[SRS]],".",Tabla1[[#This Row],[AREA]],".",Tabla1[[#This Row],[TIPO]]))</f>
        <v>#REF!</v>
      </c>
      <c r="C679" s="392" t="e">
        <f>IF(Tabla1[[#This Row],[Código_Actividad]]="","",'[5]Formulario PPGR1'!#REF!)</f>
        <v>#REF!</v>
      </c>
      <c r="D679" s="392" t="e">
        <f>IF(Tabla1[[#This Row],[Código_Actividad]]="","",'[5]Formulario PPGR1'!#REF!)</f>
        <v>#REF!</v>
      </c>
      <c r="E679" s="392" t="e">
        <f>IF(Tabla1[[#This Row],[Código_Actividad]]="","",'[5]Formulario PPGR1'!#REF!)</f>
        <v>#REF!</v>
      </c>
      <c r="F679" s="392" t="e">
        <f>IF(Tabla1[[#This Row],[Código_Actividad]]="","",'[5]Formulario PPGR1'!#REF!)</f>
        <v>#REF!</v>
      </c>
      <c r="G679" s="381" t="s">
        <v>2493</v>
      </c>
      <c r="H679" s="381" t="s">
        <v>2494</v>
      </c>
      <c r="I679" s="381" t="s">
        <v>1769</v>
      </c>
      <c r="J679" s="381">
        <v>4</v>
      </c>
      <c r="K679" s="382">
        <v>1164</v>
      </c>
      <c r="L679" s="382" t="e">
        <f>[6]!Tabla1[[#This Row],[Cantidad de Insumos]]*[6]!Tabla1[[#This Row],[Precio Unitario]]</f>
        <v>#REF!</v>
      </c>
      <c r="M679" s="383">
        <v>239201</v>
      </c>
      <c r="N679" s="384" t="s">
        <v>33</v>
      </c>
    </row>
    <row r="680" spans="2:14" ht="15.75">
      <c r="B680" s="392" t="e">
        <f>IF(Tabla1[[#This Row],[Código_Actividad]]="","",CONCATENATE(Tabla1[[#This Row],[POA]],".",Tabla1[[#This Row],[SRS]],".",Tabla1[[#This Row],[AREA]],".",Tabla1[[#This Row],[TIPO]]))</f>
        <v>#REF!</v>
      </c>
      <c r="C680" s="392" t="e">
        <f>IF(Tabla1[[#This Row],[Código_Actividad]]="","",'[5]Formulario PPGR1'!#REF!)</f>
        <v>#REF!</v>
      </c>
      <c r="D680" s="392" t="e">
        <f>IF(Tabla1[[#This Row],[Código_Actividad]]="","",'[5]Formulario PPGR1'!#REF!)</f>
        <v>#REF!</v>
      </c>
      <c r="E680" s="392" t="e">
        <f>IF(Tabla1[[#This Row],[Código_Actividad]]="","",'[5]Formulario PPGR1'!#REF!)</f>
        <v>#REF!</v>
      </c>
      <c r="F680" s="392" t="e">
        <f>IF(Tabla1[[#This Row],[Código_Actividad]]="","",'[5]Formulario PPGR1'!#REF!)</f>
        <v>#REF!</v>
      </c>
      <c r="G680" s="381" t="s">
        <v>2495</v>
      </c>
      <c r="H680" s="381" t="s">
        <v>2496</v>
      </c>
      <c r="I680" s="381" t="s">
        <v>1764</v>
      </c>
      <c r="J680" s="381">
        <v>120</v>
      </c>
      <c r="K680" s="382">
        <v>4119</v>
      </c>
      <c r="L680" s="382" t="e">
        <f>[6]!Tabla1[[#This Row],[Cantidad de Insumos]]*[6]!Tabla1[[#This Row],[Precio Unitario]]</f>
        <v>#REF!</v>
      </c>
      <c r="M680" s="383">
        <v>239301</v>
      </c>
      <c r="N680" s="384" t="s">
        <v>33</v>
      </c>
    </row>
    <row r="681" spans="2:14" ht="15.75">
      <c r="B681" s="392" t="e">
        <f>IF(Tabla1[[#This Row],[Código_Actividad]]="","",CONCATENATE(Tabla1[[#This Row],[POA]],".",Tabla1[[#This Row],[SRS]],".",Tabla1[[#This Row],[AREA]],".",Tabla1[[#This Row],[TIPO]]))</f>
        <v>#REF!</v>
      </c>
      <c r="C681" s="392" t="e">
        <f>IF(Tabla1[[#This Row],[Código_Actividad]]="","",'[5]Formulario PPGR1'!#REF!)</f>
        <v>#REF!</v>
      </c>
      <c r="D681" s="392" t="e">
        <f>IF(Tabla1[[#This Row],[Código_Actividad]]="","",'[5]Formulario PPGR1'!#REF!)</f>
        <v>#REF!</v>
      </c>
      <c r="E681" s="392" t="e">
        <f>IF(Tabla1[[#This Row],[Código_Actividad]]="","",'[5]Formulario PPGR1'!#REF!)</f>
        <v>#REF!</v>
      </c>
      <c r="F681" s="392" t="e">
        <f>IF(Tabla1[[#This Row],[Código_Actividad]]="","",'[5]Formulario PPGR1'!#REF!)</f>
        <v>#REF!</v>
      </c>
      <c r="G681" s="381" t="s">
        <v>2497</v>
      </c>
      <c r="H681" s="381" t="s">
        <v>2498</v>
      </c>
      <c r="I681" s="381" t="s">
        <v>324</v>
      </c>
      <c r="J681" s="381">
        <v>4</v>
      </c>
      <c r="K681" s="382">
        <v>4119</v>
      </c>
      <c r="L681" s="382" t="e">
        <f>[6]!Tabla1[[#This Row],[Cantidad de Insumos]]*[6]!Tabla1[[#This Row],[Precio Unitario]]</f>
        <v>#REF!</v>
      </c>
      <c r="M681" s="383">
        <v>239301</v>
      </c>
      <c r="N681" s="384" t="s">
        <v>33</v>
      </c>
    </row>
    <row r="682" spans="2:14" ht="15.75">
      <c r="B682" s="392" t="e">
        <f>IF(Tabla1[[#This Row],[Código_Actividad]]="","",CONCATENATE(Tabla1[[#This Row],[POA]],".",Tabla1[[#This Row],[SRS]],".",Tabla1[[#This Row],[AREA]],".",Tabla1[[#This Row],[TIPO]]))</f>
        <v>#REF!</v>
      </c>
      <c r="C682" s="392" t="e">
        <f>IF(Tabla1[[#This Row],[Código_Actividad]]="","",'[5]Formulario PPGR1'!#REF!)</f>
        <v>#REF!</v>
      </c>
      <c r="D682" s="392" t="e">
        <f>IF(Tabla1[[#This Row],[Código_Actividad]]="","",'[5]Formulario PPGR1'!#REF!)</f>
        <v>#REF!</v>
      </c>
      <c r="E682" s="392" t="e">
        <f>IF(Tabla1[[#This Row],[Código_Actividad]]="","",'[5]Formulario PPGR1'!#REF!)</f>
        <v>#REF!</v>
      </c>
      <c r="F682" s="392" t="e">
        <f>IF(Tabla1[[#This Row],[Código_Actividad]]="","",'[5]Formulario PPGR1'!#REF!)</f>
        <v>#REF!</v>
      </c>
      <c r="G682" s="381" t="s">
        <v>2499</v>
      </c>
      <c r="H682" s="381" t="s">
        <v>2500</v>
      </c>
      <c r="I682" s="381" t="s">
        <v>1764</v>
      </c>
      <c r="J682" s="381">
        <v>4</v>
      </c>
      <c r="K682" s="382">
        <v>4119</v>
      </c>
      <c r="L682" s="382" t="e">
        <f>[6]!Tabla1[[#This Row],[Cantidad de Insumos]]*[6]!Tabla1[[#This Row],[Precio Unitario]]</f>
        <v>#REF!</v>
      </c>
      <c r="M682" s="383">
        <v>239301</v>
      </c>
      <c r="N682" s="384" t="s">
        <v>33</v>
      </c>
    </row>
    <row r="683" spans="2:14" ht="15.75">
      <c r="B683" s="392" t="e">
        <f>IF(Tabla1[[#This Row],[Código_Actividad]]="","",CONCATENATE(Tabla1[[#This Row],[POA]],".",Tabla1[[#This Row],[SRS]],".",Tabla1[[#This Row],[AREA]],".",Tabla1[[#This Row],[TIPO]]))</f>
        <v>#REF!</v>
      </c>
      <c r="C683" s="392" t="e">
        <f>IF(Tabla1[[#This Row],[Código_Actividad]]="","",'[5]Formulario PPGR1'!#REF!)</f>
        <v>#REF!</v>
      </c>
      <c r="D683" s="392" t="e">
        <f>IF(Tabla1[[#This Row],[Código_Actividad]]="","",'[5]Formulario PPGR1'!#REF!)</f>
        <v>#REF!</v>
      </c>
      <c r="E683" s="392" t="e">
        <f>IF(Tabla1[[#This Row],[Código_Actividad]]="","",'[5]Formulario PPGR1'!#REF!)</f>
        <v>#REF!</v>
      </c>
      <c r="F683" s="392" t="e">
        <f>IF(Tabla1[[#This Row],[Código_Actividad]]="","",'[5]Formulario PPGR1'!#REF!)</f>
        <v>#REF!</v>
      </c>
      <c r="G683" s="381" t="s">
        <v>2501</v>
      </c>
      <c r="H683" s="381" t="s">
        <v>2502</v>
      </c>
      <c r="I683" s="381" t="s">
        <v>1764</v>
      </c>
      <c r="J683" s="381">
        <v>4</v>
      </c>
      <c r="K683" s="382">
        <v>4119</v>
      </c>
      <c r="L683" s="382" t="e">
        <f>[6]!Tabla1[[#This Row],[Cantidad de Insumos]]*[6]!Tabla1[[#This Row],[Precio Unitario]]</f>
        <v>#REF!</v>
      </c>
      <c r="M683" s="383">
        <v>239301</v>
      </c>
      <c r="N683" s="384" t="s">
        <v>33</v>
      </c>
    </row>
    <row r="684" spans="2:14" ht="15.75">
      <c r="B684" s="392" t="e">
        <f>IF(Tabla1[[#This Row],[Código_Actividad]]="","",CONCATENATE(Tabla1[[#This Row],[POA]],".",Tabla1[[#This Row],[SRS]],".",Tabla1[[#This Row],[AREA]],".",Tabla1[[#This Row],[TIPO]]))</f>
        <v>#REF!</v>
      </c>
      <c r="C684" s="392" t="e">
        <f>IF(Tabla1[[#This Row],[Código_Actividad]]="","",'[5]Formulario PPGR1'!#REF!)</f>
        <v>#REF!</v>
      </c>
      <c r="D684" s="392" t="e">
        <f>IF(Tabla1[[#This Row],[Código_Actividad]]="","",'[5]Formulario PPGR1'!#REF!)</f>
        <v>#REF!</v>
      </c>
      <c r="E684" s="392" t="e">
        <f>IF(Tabla1[[#This Row],[Código_Actividad]]="","",'[5]Formulario PPGR1'!#REF!)</f>
        <v>#REF!</v>
      </c>
      <c r="F684" s="392" t="e">
        <f>IF(Tabla1[[#This Row],[Código_Actividad]]="","",'[5]Formulario PPGR1'!#REF!)</f>
        <v>#REF!</v>
      </c>
      <c r="G684" s="381" t="s">
        <v>2503</v>
      </c>
      <c r="H684" s="381" t="s">
        <v>2504</v>
      </c>
      <c r="I684" s="381" t="s">
        <v>1764</v>
      </c>
      <c r="J684" s="381">
        <v>4</v>
      </c>
      <c r="K684" s="382">
        <v>4119</v>
      </c>
      <c r="L684" s="382" t="e">
        <f>[6]!Tabla1[[#This Row],[Cantidad de Insumos]]*[6]!Tabla1[[#This Row],[Precio Unitario]]</f>
        <v>#REF!</v>
      </c>
      <c r="M684" s="383">
        <v>239301</v>
      </c>
      <c r="N684" s="384" t="s">
        <v>33</v>
      </c>
    </row>
    <row r="685" spans="2:14" ht="15.75">
      <c r="B685" s="392" t="e">
        <f>IF(Tabla1[[#This Row],[Código_Actividad]]="","",CONCATENATE(Tabla1[[#This Row],[POA]],".",Tabla1[[#This Row],[SRS]],".",Tabla1[[#This Row],[AREA]],".",Tabla1[[#This Row],[TIPO]]))</f>
        <v>#REF!</v>
      </c>
      <c r="C685" s="392" t="e">
        <f>IF(Tabla1[[#This Row],[Código_Actividad]]="","",'[5]Formulario PPGR1'!#REF!)</f>
        <v>#REF!</v>
      </c>
      <c r="D685" s="392" t="e">
        <f>IF(Tabla1[[#This Row],[Código_Actividad]]="","",'[5]Formulario PPGR1'!#REF!)</f>
        <v>#REF!</v>
      </c>
      <c r="E685" s="392" t="e">
        <f>IF(Tabla1[[#This Row],[Código_Actividad]]="","",'[5]Formulario PPGR1'!#REF!)</f>
        <v>#REF!</v>
      </c>
      <c r="F685" s="392" t="e">
        <f>IF(Tabla1[[#This Row],[Código_Actividad]]="","",'[5]Formulario PPGR1'!#REF!)</f>
        <v>#REF!</v>
      </c>
      <c r="G685" s="381" t="s">
        <v>2505</v>
      </c>
      <c r="H685" s="381" t="s">
        <v>2506</v>
      </c>
      <c r="I685" s="381" t="s">
        <v>1769</v>
      </c>
      <c r="J685" s="381">
        <v>4</v>
      </c>
      <c r="K685" s="382">
        <v>4119</v>
      </c>
      <c r="L685" s="382" t="e">
        <f>[6]!Tabla1[[#This Row],[Cantidad de Insumos]]*[6]!Tabla1[[#This Row],[Precio Unitario]]</f>
        <v>#REF!</v>
      </c>
      <c r="M685" s="383">
        <v>239301</v>
      </c>
      <c r="N685" s="384" t="s">
        <v>33</v>
      </c>
    </row>
    <row r="686" spans="2:14" ht="15.75">
      <c r="B686" s="392" t="e">
        <f>IF(Tabla1[[#This Row],[Código_Actividad]]="","",CONCATENATE(Tabla1[[#This Row],[POA]],".",Tabla1[[#This Row],[SRS]],".",Tabla1[[#This Row],[AREA]],".",Tabla1[[#This Row],[TIPO]]))</f>
        <v>#REF!</v>
      </c>
      <c r="C686" s="392" t="e">
        <f>IF(Tabla1[[#This Row],[Código_Actividad]]="","",'[5]Formulario PPGR1'!#REF!)</f>
        <v>#REF!</v>
      </c>
      <c r="D686" s="392" t="e">
        <f>IF(Tabla1[[#This Row],[Código_Actividad]]="","",'[5]Formulario PPGR1'!#REF!)</f>
        <v>#REF!</v>
      </c>
      <c r="E686" s="392" t="e">
        <f>IF(Tabla1[[#This Row],[Código_Actividad]]="","",'[5]Formulario PPGR1'!#REF!)</f>
        <v>#REF!</v>
      </c>
      <c r="F686" s="392" t="e">
        <f>IF(Tabla1[[#This Row],[Código_Actividad]]="","",'[5]Formulario PPGR1'!#REF!)</f>
        <v>#REF!</v>
      </c>
      <c r="G686" s="381" t="s">
        <v>2507</v>
      </c>
      <c r="H686" s="381" t="s">
        <v>2508</v>
      </c>
      <c r="I686" s="381" t="s">
        <v>1769</v>
      </c>
      <c r="J686" s="381">
        <v>300</v>
      </c>
      <c r="K686" s="382">
        <v>240</v>
      </c>
      <c r="L686" s="382" t="e">
        <f>[6]!Tabla1[[#This Row],[Cantidad de Insumos]]*[6]!Tabla1[[#This Row],[Precio Unitario]]</f>
        <v>#REF!</v>
      </c>
      <c r="M686" s="383">
        <v>234101</v>
      </c>
      <c r="N686" s="384" t="s">
        <v>33</v>
      </c>
    </row>
    <row r="687" spans="2:14" ht="15.75">
      <c r="B687" s="392" t="e">
        <f>IF(Tabla1[[#This Row],[Código_Actividad]]="","",CONCATENATE(Tabla1[[#This Row],[POA]],".",Tabla1[[#This Row],[SRS]],".",Tabla1[[#This Row],[AREA]],".",Tabla1[[#This Row],[TIPO]]))</f>
        <v>#REF!</v>
      </c>
      <c r="C687" s="392" t="e">
        <f>IF(Tabla1[[#This Row],[Código_Actividad]]="","",'[5]Formulario PPGR1'!#REF!)</f>
        <v>#REF!</v>
      </c>
      <c r="D687" s="392" t="e">
        <f>IF(Tabla1[[#This Row],[Código_Actividad]]="","",'[5]Formulario PPGR1'!#REF!)</f>
        <v>#REF!</v>
      </c>
      <c r="E687" s="392" t="e">
        <f>IF(Tabla1[[#This Row],[Código_Actividad]]="","",'[5]Formulario PPGR1'!#REF!)</f>
        <v>#REF!</v>
      </c>
      <c r="F687" s="392" t="e">
        <f>IF(Tabla1[[#This Row],[Código_Actividad]]="","",'[5]Formulario PPGR1'!#REF!)</f>
        <v>#REF!</v>
      </c>
      <c r="G687" s="381" t="s">
        <v>2509</v>
      </c>
      <c r="H687" s="381" t="s">
        <v>2510</v>
      </c>
      <c r="I687" s="381" t="s">
        <v>1769</v>
      </c>
      <c r="J687" s="381">
        <v>4</v>
      </c>
      <c r="K687" s="382">
        <v>240</v>
      </c>
      <c r="L687" s="382" t="e">
        <f>[6]!Tabla1[[#This Row],[Cantidad de Insumos]]*[6]!Tabla1[[#This Row],[Precio Unitario]]</f>
        <v>#REF!</v>
      </c>
      <c r="M687" s="383">
        <v>234101</v>
      </c>
      <c r="N687" s="384" t="s">
        <v>33</v>
      </c>
    </row>
    <row r="688" spans="2:14" ht="15.75">
      <c r="B688" s="392" t="e">
        <f>IF(Tabla1[[#This Row],[Código_Actividad]]="","",CONCATENATE(Tabla1[[#This Row],[POA]],".",Tabla1[[#This Row],[SRS]],".",Tabla1[[#This Row],[AREA]],".",Tabla1[[#This Row],[TIPO]]))</f>
        <v>#REF!</v>
      </c>
      <c r="C688" s="392" t="e">
        <f>IF(Tabla1[[#This Row],[Código_Actividad]]="","",'[5]Formulario PPGR1'!#REF!)</f>
        <v>#REF!</v>
      </c>
      <c r="D688" s="392" t="e">
        <f>IF(Tabla1[[#This Row],[Código_Actividad]]="","",'[5]Formulario PPGR1'!#REF!)</f>
        <v>#REF!</v>
      </c>
      <c r="E688" s="392" t="e">
        <f>IF(Tabla1[[#This Row],[Código_Actividad]]="","",'[5]Formulario PPGR1'!#REF!)</f>
        <v>#REF!</v>
      </c>
      <c r="F688" s="392" t="e">
        <f>IF(Tabla1[[#This Row],[Código_Actividad]]="","",'[5]Formulario PPGR1'!#REF!)</f>
        <v>#REF!</v>
      </c>
      <c r="G688" s="381" t="s">
        <v>2511</v>
      </c>
      <c r="H688" s="381" t="s">
        <v>2512</v>
      </c>
      <c r="I688" s="381" t="s">
        <v>1769</v>
      </c>
      <c r="J688" s="381">
        <v>4</v>
      </c>
      <c r="K688" s="382">
        <v>240</v>
      </c>
      <c r="L688" s="382" t="e">
        <f>[6]!Tabla1[[#This Row],[Cantidad de Insumos]]*[6]!Tabla1[[#This Row],[Precio Unitario]]</f>
        <v>#REF!</v>
      </c>
      <c r="M688" s="383">
        <v>239301</v>
      </c>
      <c r="N688" s="384" t="s">
        <v>33</v>
      </c>
    </row>
    <row r="689" spans="2:14" ht="15.75">
      <c r="B689" s="392" t="e">
        <f>IF(Tabla1[[#This Row],[Código_Actividad]]="","",CONCATENATE(Tabla1[[#This Row],[POA]],".",Tabla1[[#This Row],[SRS]],".",Tabla1[[#This Row],[AREA]],".",Tabla1[[#This Row],[TIPO]]))</f>
        <v>#REF!</v>
      </c>
      <c r="C689" s="392" t="e">
        <f>IF(Tabla1[[#This Row],[Código_Actividad]]="","",'[5]Formulario PPGR1'!#REF!)</f>
        <v>#REF!</v>
      </c>
      <c r="D689" s="392" t="e">
        <f>IF(Tabla1[[#This Row],[Código_Actividad]]="","",'[5]Formulario PPGR1'!#REF!)</f>
        <v>#REF!</v>
      </c>
      <c r="E689" s="392" t="e">
        <f>IF(Tabla1[[#This Row],[Código_Actividad]]="","",'[5]Formulario PPGR1'!#REF!)</f>
        <v>#REF!</v>
      </c>
      <c r="F689" s="392" t="e">
        <f>IF(Tabla1[[#This Row],[Código_Actividad]]="","",'[5]Formulario PPGR1'!#REF!)</f>
        <v>#REF!</v>
      </c>
      <c r="G689" s="381" t="s">
        <v>2513</v>
      </c>
      <c r="H689" s="381" t="s">
        <v>2514</v>
      </c>
      <c r="I689" s="381" t="s">
        <v>1769</v>
      </c>
      <c r="J689" s="381">
        <v>4</v>
      </c>
      <c r="K689" s="382">
        <v>240</v>
      </c>
      <c r="L689" s="382" t="e">
        <f>[6]!Tabla1[[#This Row],[Cantidad de Insumos]]*[6]!Tabla1[[#This Row],[Precio Unitario]]</f>
        <v>#REF!</v>
      </c>
      <c r="M689" s="383">
        <v>239301</v>
      </c>
      <c r="N689" s="384" t="s">
        <v>33</v>
      </c>
    </row>
    <row r="690" spans="2:14" ht="15.75">
      <c r="B690" s="392" t="e">
        <f>IF(Tabla1[[#This Row],[Código_Actividad]]="","",CONCATENATE(Tabla1[[#This Row],[POA]],".",Tabla1[[#This Row],[SRS]],".",Tabla1[[#This Row],[AREA]],".",Tabla1[[#This Row],[TIPO]]))</f>
        <v>#REF!</v>
      </c>
      <c r="C690" s="392" t="e">
        <f>IF(Tabla1[[#This Row],[Código_Actividad]]="","",'[5]Formulario PPGR1'!#REF!)</f>
        <v>#REF!</v>
      </c>
      <c r="D690" s="392" t="e">
        <f>IF(Tabla1[[#This Row],[Código_Actividad]]="","",'[5]Formulario PPGR1'!#REF!)</f>
        <v>#REF!</v>
      </c>
      <c r="E690" s="392" t="e">
        <f>IF(Tabla1[[#This Row],[Código_Actividad]]="","",'[5]Formulario PPGR1'!#REF!)</f>
        <v>#REF!</v>
      </c>
      <c r="F690" s="392" t="e">
        <f>IF(Tabla1[[#This Row],[Código_Actividad]]="","",'[5]Formulario PPGR1'!#REF!)</f>
        <v>#REF!</v>
      </c>
      <c r="G690" s="381" t="s">
        <v>2515</v>
      </c>
      <c r="H690" s="381" t="s">
        <v>2516</v>
      </c>
      <c r="I690" s="381" t="s">
        <v>1769</v>
      </c>
      <c r="J690" s="381">
        <v>4</v>
      </c>
      <c r="K690" s="382">
        <v>240</v>
      </c>
      <c r="L690" s="382" t="e">
        <f>[6]!Tabla1[[#This Row],[Cantidad de Insumos]]*[6]!Tabla1[[#This Row],[Precio Unitario]]</f>
        <v>#REF!</v>
      </c>
      <c r="M690" s="383">
        <v>239301</v>
      </c>
      <c r="N690" s="384" t="s">
        <v>33</v>
      </c>
    </row>
    <row r="691" spans="2:14" ht="15.75">
      <c r="B691" s="392" t="e">
        <f>IF(Tabla1[[#This Row],[Código_Actividad]]="","",CONCATENATE(Tabla1[[#This Row],[POA]],".",Tabla1[[#This Row],[SRS]],".",Tabla1[[#This Row],[AREA]],".",Tabla1[[#This Row],[TIPO]]))</f>
        <v>#REF!</v>
      </c>
      <c r="C691" s="392" t="e">
        <f>IF(Tabla1[[#This Row],[Código_Actividad]]="","",'[5]Formulario PPGR1'!#REF!)</f>
        <v>#REF!</v>
      </c>
      <c r="D691" s="392" t="e">
        <f>IF(Tabla1[[#This Row],[Código_Actividad]]="","",'[5]Formulario PPGR1'!#REF!)</f>
        <v>#REF!</v>
      </c>
      <c r="E691" s="392" t="e">
        <f>IF(Tabla1[[#This Row],[Código_Actividad]]="","",'[5]Formulario PPGR1'!#REF!)</f>
        <v>#REF!</v>
      </c>
      <c r="F691" s="392" t="e">
        <f>IF(Tabla1[[#This Row],[Código_Actividad]]="","",'[5]Formulario PPGR1'!#REF!)</f>
        <v>#REF!</v>
      </c>
      <c r="G691" s="381" t="s">
        <v>2517</v>
      </c>
      <c r="H691" s="381" t="s">
        <v>2518</v>
      </c>
      <c r="I691" s="381" t="s">
        <v>1769</v>
      </c>
      <c r="J691" s="381">
        <v>4</v>
      </c>
      <c r="K691" s="382">
        <v>3712</v>
      </c>
      <c r="L691" s="382" t="e">
        <f>[6]!Tabla1[[#This Row],[Cantidad de Insumos]]*[6]!Tabla1[[#This Row],[Precio Unitario]]</f>
        <v>#REF!</v>
      </c>
      <c r="M691" s="383">
        <v>239301</v>
      </c>
      <c r="N691" s="384" t="s">
        <v>33</v>
      </c>
    </row>
    <row r="692" spans="2:14" ht="15.75">
      <c r="B692" s="392" t="e">
        <f>IF(Tabla1[[#This Row],[Código_Actividad]]="","",CONCATENATE(Tabla1[[#This Row],[POA]],".",Tabla1[[#This Row],[SRS]],".",Tabla1[[#This Row],[AREA]],".",Tabla1[[#This Row],[TIPO]]))</f>
        <v>#REF!</v>
      </c>
      <c r="C692" s="392" t="e">
        <f>IF(Tabla1[[#This Row],[Código_Actividad]]="","",'[5]Formulario PPGR1'!#REF!)</f>
        <v>#REF!</v>
      </c>
      <c r="D692" s="392" t="e">
        <f>IF(Tabla1[[#This Row],[Código_Actividad]]="","",'[5]Formulario PPGR1'!#REF!)</f>
        <v>#REF!</v>
      </c>
      <c r="E692" s="392" t="e">
        <f>IF(Tabla1[[#This Row],[Código_Actividad]]="","",'[5]Formulario PPGR1'!#REF!)</f>
        <v>#REF!</v>
      </c>
      <c r="F692" s="392" t="e">
        <f>IF(Tabla1[[#This Row],[Código_Actividad]]="","",'[5]Formulario PPGR1'!#REF!)</f>
        <v>#REF!</v>
      </c>
      <c r="G692" s="381" t="s">
        <v>2519</v>
      </c>
      <c r="H692" s="381" t="s">
        <v>2520</v>
      </c>
      <c r="I692" s="381" t="s">
        <v>1769</v>
      </c>
      <c r="J692" s="381">
        <v>4</v>
      </c>
      <c r="K692" s="382">
        <v>3712</v>
      </c>
      <c r="L692" s="382" t="e">
        <f>[6]!Tabla1[[#This Row],[Cantidad de Insumos]]*[6]!Tabla1[[#This Row],[Precio Unitario]]</f>
        <v>#REF!</v>
      </c>
      <c r="M692" s="383">
        <v>239301</v>
      </c>
      <c r="N692" s="384" t="s">
        <v>33</v>
      </c>
    </row>
    <row r="693" spans="2:14" ht="15.75">
      <c r="B693" s="392" t="e">
        <f>IF(Tabla1[[#This Row],[Código_Actividad]]="","",CONCATENATE(Tabla1[[#This Row],[POA]],".",Tabla1[[#This Row],[SRS]],".",Tabla1[[#This Row],[AREA]],".",Tabla1[[#This Row],[TIPO]]))</f>
        <v>#REF!</v>
      </c>
      <c r="C693" s="392" t="e">
        <f>IF(Tabla1[[#This Row],[Código_Actividad]]="","",'[5]Formulario PPGR1'!#REF!)</f>
        <v>#REF!</v>
      </c>
      <c r="D693" s="392" t="e">
        <f>IF(Tabla1[[#This Row],[Código_Actividad]]="","",'[5]Formulario PPGR1'!#REF!)</f>
        <v>#REF!</v>
      </c>
      <c r="E693" s="392" t="e">
        <f>IF(Tabla1[[#This Row],[Código_Actividad]]="","",'[5]Formulario PPGR1'!#REF!)</f>
        <v>#REF!</v>
      </c>
      <c r="F693" s="392" t="e">
        <f>IF(Tabla1[[#This Row],[Código_Actividad]]="","",'[5]Formulario PPGR1'!#REF!)</f>
        <v>#REF!</v>
      </c>
      <c r="G693" s="381" t="s">
        <v>2521</v>
      </c>
      <c r="H693" s="381" t="s">
        <v>2522</v>
      </c>
      <c r="I693" s="381" t="s">
        <v>1769</v>
      </c>
      <c r="J693" s="381">
        <v>4</v>
      </c>
      <c r="K693" s="382">
        <v>4752</v>
      </c>
      <c r="L693" s="382" t="e">
        <f>[6]!Tabla1[[#This Row],[Cantidad de Insumos]]*[6]!Tabla1[[#This Row],[Precio Unitario]]</f>
        <v>#REF!</v>
      </c>
      <c r="M693" s="383">
        <v>239301</v>
      </c>
      <c r="N693" s="384" t="s">
        <v>33</v>
      </c>
    </row>
    <row r="694" spans="2:14" ht="15.75">
      <c r="B694" s="392" t="e">
        <f>IF(Tabla1[[#This Row],[Código_Actividad]]="","",CONCATENATE(Tabla1[[#This Row],[POA]],".",Tabla1[[#This Row],[SRS]],".",Tabla1[[#This Row],[AREA]],".",Tabla1[[#This Row],[TIPO]]))</f>
        <v>#REF!</v>
      </c>
      <c r="C694" s="392" t="e">
        <f>IF(Tabla1[[#This Row],[Código_Actividad]]="","",'[5]Formulario PPGR1'!#REF!)</f>
        <v>#REF!</v>
      </c>
      <c r="D694" s="392" t="e">
        <f>IF(Tabla1[[#This Row],[Código_Actividad]]="","",'[5]Formulario PPGR1'!#REF!)</f>
        <v>#REF!</v>
      </c>
      <c r="E694" s="392" t="e">
        <f>IF(Tabla1[[#This Row],[Código_Actividad]]="","",'[5]Formulario PPGR1'!#REF!)</f>
        <v>#REF!</v>
      </c>
      <c r="F694" s="392" t="e">
        <f>IF(Tabla1[[#This Row],[Código_Actividad]]="","",'[5]Formulario PPGR1'!#REF!)</f>
        <v>#REF!</v>
      </c>
      <c r="G694" s="381" t="s">
        <v>2523</v>
      </c>
      <c r="H694" s="381" t="s">
        <v>2524</v>
      </c>
      <c r="I694" s="381" t="s">
        <v>1769</v>
      </c>
      <c r="J694" s="381">
        <v>4</v>
      </c>
      <c r="K694" s="382">
        <v>4752</v>
      </c>
      <c r="L694" s="382" t="e">
        <f>[6]!Tabla1[[#This Row],[Cantidad de Insumos]]*[6]!Tabla1[[#This Row],[Precio Unitario]]</f>
        <v>#REF!</v>
      </c>
      <c r="M694" s="383">
        <v>239301</v>
      </c>
      <c r="N694" s="384" t="s">
        <v>33</v>
      </c>
    </row>
    <row r="695" spans="2:14" ht="15.75">
      <c r="B695" s="392" t="e">
        <f>IF(Tabla1[[#This Row],[Código_Actividad]]="","",CONCATENATE(Tabla1[[#This Row],[POA]],".",Tabla1[[#This Row],[SRS]],".",Tabla1[[#This Row],[AREA]],".",Tabla1[[#This Row],[TIPO]]))</f>
        <v>#REF!</v>
      </c>
      <c r="C695" s="392" t="e">
        <f>IF(Tabla1[[#This Row],[Código_Actividad]]="","",'[5]Formulario PPGR1'!#REF!)</f>
        <v>#REF!</v>
      </c>
      <c r="D695" s="392" t="e">
        <f>IF(Tabla1[[#This Row],[Código_Actividad]]="","",'[5]Formulario PPGR1'!#REF!)</f>
        <v>#REF!</v>
      </c>
      <c r="E695" s="392" t="e">
        <f>IF(Tabla1[[#This Row],[Código_Actividad]]="","",'[5]Formulario PPGR1'!#REF!)</f>
        <v>#REF!</v>
      </c>
      <c r="F695" s="392" t="e">
        <f>IF(Tabla1[[#This Row],[Código_Actividad]]="","",'[5]Formulario PPGR1'!#REF!)</f>
        <v>#REF!</v>
      </c>
      <c r="G695" s="381" t="s">
        <v>2525</v>
      </c>
      <c r="H695" s="381" t="s">
        <v>2526</v>
      </c>
      <c r="I695" s="381" t="s">
        <v>1769</v>
      </c>
      <c r="J695" s="381">
        <v>4</v>
      </c>
      <c r="K695" s="382">
        <v>4752</v>
      </c>
      <c r="L695" s="382" t="e">
        <f>[6]!Tabla1[[#This Row],[Cantidad de Insumos]]*[6]!Tabla1[[#This Row],[Precio Unitario]]</f>
        <v>#REF!</v>
      </c>
      <c r="M695" s="383">
        <v>239301</v>
      </c>
      <c r="N695" s="384" t="s">
        <v>33</v>
      </c>
    </row>
    <row r="696" spans="2:14" ht="15.75">
      <c r="B696" s="392" t="e">
        <f>IF(Tabla1[[#This Row],[Código_Actividad]]="","",CONCATENATE(Tabla1[[#This Row],[POA]],".",Tabla1[[#This Row],[SRS]],".",Tabla1[[#This Row],[AREA]],".",Tabla1[[#This Row],[TIPO]]))</f>
        <v>#REF!</v>
      </c>
      <c r="C696" s="392" t="e">
        <f>IF(Tabla1[[#This Row],[Código_Actividad]]="","",'[5]Formulario PPGR1'!#REF!)</f>
        <v>#REF!</v>
      </c>
      <c r="D696" s="392" t="e">
        <f>IF(Tabla1[[#This Row],[Código_Actividad]]="","",'[5]Formulario PPGR1'!#REF!)</f>
        <v>#REF!</v>
      </c>
      <c r="E696" s="392" t="e">
        <f>IF(Tabla1[[#This Row],[Código_Actividad]]="","",'[5]Formulario PPGR1'!#REF!)</f>
        <v>#REF!</v>
      </c>
      <c r="F696" s="392" t="e">
        <f>IF(Tabla1[[#This Row],[Código_Actividad]]="","",'[5]Formulario PPGR1'!#REF!)</f>
        <v>#REF!</v>
      </c>
      <c r="G696" s="381" t="s">
        <v>2527</v>
      </c>
      <c r="H696" s="381" t="s">
        <v>2528</v>
      </c>
      <c r="I696" s="381" t="s">
        <v>1769</v>
      </c>
      <c r="J696" s="381">
        <v>4</v>
      </c>
      <c r="K696" s="382">
        <v>4752</v>
      </c>
      <c r="L696" s="382" t="e">
        <f>[6]!Tabla1[[#This Row],[Cantidad de Insumos]]*[6]!Tabla1[[#This Row],[Precio Unitario]]</f>
        <v>#REF!</v>
      </c>
      <c r="M696" s="383">
        <v>239301</v>
      </c>
      <c r="N696" s="384" t="s">
        <v>33</v>
      </c>
    </row>
    <row r="697" spans="2:14" ht="15.75">
      <c r="B697" s="392" t="e">
        <f>IF(Tabla1[[#This Row],[Código_Actividad]]="","",CONCATENATE(Tabla1[[#This Row],[POA]],".",Tabla1[[#This Row],[SRS]],".",Tabla1[[#This Row],[AREA]],".",Tabla1[[#This Row],[TIPO]]))</f>
        <v>#REF!</v>
      </c>
      <c r="C697" s="392" t="e">
        <f>IF(Tabla1[[#This Row],[Código_Actividad]]="","",'[5]Formulario PPGR1'!#REF!)</f>
        <v>#REF!</v>
      </c>
      <c r="D697" s="392" t="e">
        <f>IF(Tabla1[[#This Row],[Código_Actividad]]="","",'[5]Formulario PPGR1'!#REF!)</f>
        <v>#REF!</v>
      </c>
      <c r="E697" s="392" t="e">
        <f>IF(Tabla1[[#This Row],[Código_Actividad]]="","",'[5]Formulario PPGR1'!#REF!)</f>
        <v>#REF!</v>
      </c>
      <c r="F697" s="392" t="e">
        <f>IF(Tabla1[[#This Row],[Código_Actividad]]="","",'[5]Formulario PPGR1'!#REF!)</f>
        <v>#REF!</v>
      </c>
      <c r="G697" s="381" t="s">
        <v>2529</v>
      </c>
      <c r="H697" s="381" t="s">
        <v>2530</v>
      </c>
      <c r="I697" s="381" t="s">
        <v>1769</v>
      </c>
      <c r="J697" s="381">
        <v>4</v>
      </c>
      <c r="K697" s="382">
        <v>4752</v>
      </c>
      <c r="L697" s="382" t="e">
        <f>[6]!Tabla1[[#This Row],[Cantidad de Insumos]]*[6]!Tabla1[[#This Row],[Precio Unitario]]</f>
        <v>#REF!</v>
      </c>
      <c r="M697" s="383">
        <v>239301</v>
      </c>
      <c r="N697" s="384" t="s">
        <v>33</v>
      </c>
    </row>
    <row r="698" spans="2:14" ht="15.75">
      <c r="B698" s="392" t="e">
        <f>IF(Tabla1[[#This Row],[Código_Actividad]]="","",CONCATENATE(Tabla1[[#This Row],[POA]],".",Tabla1[[#This Row],[SRS]],".",Tabla1[[#This Row],[AREA]],".",Tabla1[[#This Row],[TIPO]]))</f>
        <v>#REF!</v>
      </c>
      <c r="C698" s="392" t="e">
        <f>IF(Tabla1[[#This Row],[Código_Actividad]]="","",'[5]Formulario PPGR1'!#REF!)</f>
        <v>#REF!</v>
      </c>
      <c r="D698" s="392" t="e">
        <f>IF(Tabla1[[#This Row],[Código_Actividad]]="","",'[5]Formulario PPGR1'!#REF!)</f>
        <v>#REF!</v>
      </c>
      <c r="E698" s="392" t="e">
        <f>IF(Tabla1[[#This Row],[Código_Actividad]]="","",'[5]Formulario PPGR1'!#REF!)</f>
        <v>#REF!</v>
      </c>
      <c r="F698" s="392" t="e">
        <f>IF(Tabla1[[#This Row],[Código_Actividad]]="","",'[5]Formulario PPGR1'!#REF!)</f>
        <v>#REF!</v>
      </c>
      <c r="G698" s="381" t="s">
        <v>2531</v>
      </c>
      <c r="H698" s="381" t="s">
        <v>2532</v>
      </c>
      <c r="I698" s="381" t="s">
        <v>1769</v>
      </c>
      <c r="J698" s="381">
        <v>4</v>
      </c>
      <c r="K698" s="382">
        <v>4752</v>
      </c>
      <c r="L698" s="382" t="e">
        <f>[6]!Tabla1[[#This Row],[Cantidad de Insumos]]*[6]!Tabla1[[#This Row],[Precio Unitario]]</f>
        <v>#REF!</v>
      </c>
      <c r="M698" s="383">
        <v>239301</v>
      </c>
      <c r="N698" s="384" t="s">
        <v>33</v>
      </c>
    </row>
    <row r="699" spans="2:14" ht="15.75">
      <c r="B699" s="392" t="e">
        <f>IF(Tabla1[[#This Row],[Código_Actividad]]="","",CONCATENATE(Tabla1[[#This Row],[POA]],".",Tabla1[[#This Row],[SRS]],".",Tabla1[[#This Row],[AREA]],".",Tabla1[[#This Row],[TIPO]]))</f>
        <v>#REF!</v>
      </c>
      <c r="C699" s="392" t="e">
        <f>IF(Tabla1[[#This Row],[Código_Actividad]]="","",'[5]Formulario PPGR1'!#REF!)</f>
        <v>#REF!</v>
      </c>
      <c r="D699" s="392" t="e">
        <f>IF(Tabla1[[#This Row],[Código_Actividad]]="","",'[5]Formulario PPGR1'!#REF!)</f>
        <v>#REF!</v>
      </c>
      <c r="E699" s="392" t="e">
        <f>IF(Tabla1[[#This Row],[Código_Actividad]]="","",'[5]Formulario PPGR1'!#REF!)</f>
        <v>#REF!</v>
      </c>
      <c r="F699" s="392" t="e">
        <f>IF(Tabla1[[#This Row],[Código_Actividad]]="","",'[5]Formulario PPGR1'!#REF!)</f>
        <v>#REF!</v>
      </c>
      <c r="G699" s="381" t="s">
        <v>2533</v>
      </c>
      <c r="H699" s="381" t="s">
        <v>2534</v>
      </c>
      <c r="I699" s="381" t="s">
        <v>1769</v>
      </c>
      <c r="J699" s="381">
        <v>4</v>
      </c>
      <c r="K699" s="382">
        <v>4752</v>
      </c>
      <c r="L699" s="382" t="e">
        <f>[6]!Tabla1[[#This Row],[Cantidad de Insumos]]*[6]!Tabla1[[#This Row],[Precio Unitario]]</f>
        <v>#REF!</v>
      </c>
      <c r="M699" s="383">
        <v>239301</v>
      </c>
      <c r="N699" s="384" t="s">
        <v>33</v>
      </c>
    </row>
    <row r="700" spans="2:14" ht="15.75">
      <c r="B700" s="392" t="e">
        <f>IF(Tabla1[[#This Row],[Código_Actividad]]="","",CONCATENATE(Tabla1[[#This Row],[POA]],".",Tabla1[[#This Row],[SRS]],".",Tabla1[[#This Row],[AREA]],".",Tabla1[[#This Row],[TIPO]]))</f>
        <v>#REF!</v>
      </c>
      <c r="C700" s="392" t="e">
        <f>IF(Tabla1[[#This Row],[Código_Actividad]]="","",'[5]Formulario PPGR1'!#REF!)</f>
        <v>#REF!</v>
      </c>
      <c r="D700" s="392" t="e">
        <f>IF(Tabla1[[#This Row],[Código_Actividad]]="","",'[5]Formulario PPGR1'!#REF!)</f>
        <v>#REF!</v>
      </c>
      <c r="E700" s="392" t="e">
        <f>IF(Tabla1[[#This Row],[Código_Actividad]]="","",'[5]Formulario PPGR1'!#REF!)</f>
        <v>#REF!</v>
      </c>
      <c r="F700" s="392" t="e">
        <f>IF(Tabla1[[#This Row],[Código_Actividad]]="","",'[5]Formulario PPGR1'!#REF!)</f>
        <v>#REF!</v>
      </c>
      <c r="G700" s="381" t="s">
        <v>2535</v>
      </c>
      <c r="H700" s="381" t="s">
        <v>2536</v>
      </c>
      <c r="I700" s="381" t="s">
        <v>1769</v>
      </c>
      <c r="J700" s="381">
        <v>4</v>
      </c>
      <c r="K700" s="382">
        <v>4752</v>
      </c>
      <c r="L700" s="382" t="e">
        <f>[6]!Tabla1[[#This Row],[Cantidad de Insumos]]*[6]!Tabla1[[#This Row],[Precio Unitario]]</f>
        <v>#REF!</v>
      </c>
      <c r="M700" s="383">
        <v>239301</v>
      </c>
      <c r="N700" s="384" t="s">
        <v>33</v>
      </c>
    </row>
    <row r="701" spans="2:14" ht="15.75">
      <c r="B701" s="392" t="e">
        <f>IF(Tabla1[[#This Row],[Código_Actividad]]="","",CONCATENATE(Tabla1[[#This Row],[POA]],".",Tabla1[[#This Row],[SRS]],".",Tabla1[[#This Row],[AREA]],".",Tabla1[[#This Row],[TIPO]]))</f>
        <v>#REF!</v>
      </c>
      <c r="C701" s="392" t="e">
        <f>IF(Tabla1[[#This Row],[Código_Actividad]]="","",'[5]Formulario PPGR1'!#REF!)</f>
        <v>#REF!</v>
      </c>
      <c r="D701" s="392" t="e">
        <f>IF(Tabla1[[#This Row],[Código_Actividad]]="","",'[5]Formulario PPGR1'!#REF!)</f>
        <v>#REF!</v>
      </c>
      <c r="E701" s="392" t="e">
        <f>IF(Tabla1[[#This Row],[Código_Actividad]]="","",'[5]Formulario PPGR1'!#REF!)</f>
        <v>#REF!</v>
      </c>
      <c r="F701" s="392" t="e">
        <f>IF(Tabla1[[#This Row],[Código_Actividad]]="","",'[5]Formulario PPGR1'!#REF!)</f>
        <v>#REF!</v>
      </c>
      <c r="G701" s="381" t="s">
        <v>2537</v>
      </c>
      <c r="H701" s="381" t="s">
        <v>2538</v>
      </c>
      <c r="I701" s="381" t="s">
        <v>1769</v>
      </c>
      <c r="J701" s="381">
        <v>4</v>
      </c>
      <c r="K701" s="382">
        <v>4752</v>
      </c>
      <c r="L701" s="382" t="e">
        <f>[6]!Tabla1[[#This Row],[Cantidad de Insumos]]*[6]!Tabla1[[#This Row],[Precio Unitario]]</f>
        <v>#REF!</v>
      </c>
      <c r="M701" s="383">
        <v>239301</v>
      </c>
      <c r="N701" s="384" t="s">
        <v>33</v>
      </c>
    </row>
    <row r="702" spans="2:14" ht="15.75">
      <c r="B702" s="392" t="e">
        <f>IF(Tabla1[[#This Row],[Código_Actividad]]="","",CONCATENATE(Tabla1[[#This Row],[POA]],".",Tabla1[[#This Row],[SRS]],".",Tabla1[[#This Row],[AREA]],".",Tabla1[[#This Row],[TIPO]]))</f>
        <v>#REF!</v>
      </c>
      <c r="C702" s="392" t="e">
        <f>IF(Tabla1[[#This Row],[Código_Actividad]]="","",'[5]Formulario PPGR1'!#REF!)</f>
        <v>#REF!</v>
      </c>
      <c r="D702" s="392" t="e">
        <f>IF(Tabla1[[#This Row],[Código_Actividad]]="","",'[5]Formulario PPGR1'!#REF!)</f>
        <v>#REF!</v>
      </c>
      <c r="E702" s="392" t="e">
        <f>IF(Tabla1[[#This Row],[Código_Actividad]]="","",'[5]Formulario PPGR1'!#REF!)</f>
        <v>#REF!</v>
      </c>
      <c r="F702" s="392" t="e">
        <f>IF(Tabla1[[#This Row],[Código_Actividad]]="","",'[5]Formulario PPGR1'!#REF!)</f>
        <v>#REF!</v>
      </c>
      <c r="G702" s="381" t="s">
        <v>2539</v>
      </c>
      <c r="H702" s="381" t="s">
        <v>2540</v>
      </c>
      <c r="I702" s="381" t="s">
        <v>1769</v>
      </c>
      <c r="J702" s="381">
        <v>4</v>
      </c>
      <c r="K702" s="382">
        <v>4752</v>
      </c>
      <c r="L702" s="382" t="e">
        <f>[6]!Tabla1[[#This Row],[Cantidad de Insumos]]*[6]!Tabla1[[#This Row],[Precio Unitario]]</f>
        <v>#REF!</v>
      </c>
      <c r="M702" s="383">
        <v>239301</v>
      </c>
      <c r="N702" s="384" t="s">
        <v>33</v>
      </c>
    </row>
    <row r="703" spans="2:14" ht="15.75">
      <c r="B703" s="392" t="e">
        <f>IF(Tabla1[[#This Row],[Código_Actividad]]="","",CONCATENATE(Tabla1[[#This Row],[POA]],".",Tabla1[[#This Row],[SRS]],".",Tabla1[[#This Row],[AREA]],".",Tabla1[[#This Row],[TIPO]]))</f>
        <v>#REF!</v>
      </c>
      <c r="C703" s="392" t="e">
        <f>IF(Tabla1[[#This Row],[Código_Actividad]]="","",'[5]Formulario PPGR1'!#REF!)</f>
        <v>#REF!</v>
      </c>
      <c r="D703" s="392" t="e">
        <f>IF(Tabla1[[#This Row],[Código_Actividad]]="","",'[5]Formulario PPGR1'!#REF!)</f>
        <v>#REF!</v>
      </c>
      <c r="E703" s="392" t="e">
        <f>IF(Tabla1[[#This Row],[Código_Actividad]]="","",'[5]Formulario PPGR1'!#REF!)</f>
        <v>#REF!</v>
      </c>
      <c r="F703" s="392" t="e">
        <f>IF(Tabla1[[#This Row],[Código_Actividad]]="","",'[5]Formulario PPGR1'!#REF!)</f>
        <v>#REF!</v>
      </c>
      <c r="G703" s="381" t="s">
        <v>2541</v>
      </c>
      <c r="H703" s="381" t="s">
        <v>2542</v>
      </c>
      <c r="I703" s="381" t="s">
        <v>1769</v>
      </c>
      <c r="J703" s="381">
        <v>4</v>
      </c>
      <c r="K703" s="382">
        <v>4752</v>
      </c>
      <c r="L703" s="382" t="e">
        <f>[6]!Tabla1[[#This Row],[Cantidad de Insumos]]*[6]!Tabla1[[#This Row],[Precio Unitario]]</f>
        <v>#REF!</v>
      </c>
      <c r="M703" s="383">
        <v>239301</v>
      </c>
      <c r="N703" s="384" t="s">
        <v>33</v>
      </c>
    </row>
    <row r="704" spans="2:14" ht="15.75">
      <c r="B704" s="392" t="e">
        <f>IF(Tabla1[[#This Row],[Código_Actividad]]="","",CONCATENATE(Tabla1[[#This Row],[POA]],".",Tabla1[[#This Row],[SRS]],".",Tabla1[[#This Row],[AREA]],".",Tabla1[[#This Row],[TIPO]]))</f>
        <v>#REF!</v>
      </c>
      <c r="C704" s="392" t="e">
        <f>IF(Tabla1[[#This Row],[Código_Actividad]]="","",'[5]Formulario PPGR1'!#REF!)</f>
        <v>#REF!</v>
      </c>
      <c r="D704" s="392" t="e">
        <f>IF(Tabla1[[#This Row],[Código_Actividad]]="","",'[5]Formulario PPGR1'!#REF!)</f>
        <v>#REF!</v>
      </c>
      <c r="E704" s="392" t="e">
        <f>IF(Tabla1[[#This Row],[Código_Actividad]]="","",'[5]Formulario PPGR1'!#REF!)</f>
        <v>#REF!</v>
      </c>
      <c r="F704" s="392" t="e">
        <f>IF(Tabla1[[#This Row],[Código_Actividad]]="","",'[5]Formulario PPGR1'!#REF!)</f>
        <v>#REF!</v>
      </c>
      <c r="G704" s="381" t="s">
        <v>2543</v>
      </c>
      <c r="H704" s="381" t="s">
        <v>2544</v>
      </c>
      <c r="I704" s="381" t="s">
        <v>1769</v>
      </c>
      <c r="J704" s="381">
        <v>4</v>
      </c>
      <c r="K704" s="382">
        <v>4752</v>
      </c>
      <c r="L704" s="382" t="e">
        <f>[6]!Tabla1[[#This Row],[Cantidad de Insumos]]*[6]!Tabla1[[#This Row],[Precio Unitario]]</f>
        <v>#REF!</v>
      </c>
      <c r="M704" s="383">
        <v>239301</v>
      </c>
      <c r="N704" s="384" t="s">
        <v>33</v>
      </c>
    </row>
    <row r="705" spans="2:14" ht="15.75">
      <c r="B705" s="392" t="e">
        <f>IF(Tabla1[[#This Row],[Código_Actividad]]="","",CONCATENATE(Tabla1[[#This Row],[POA]],".",Tabla1[[#This Row],[SRS]],".",Tabla1[[#This Row],[AREA]],".",Tabla1[[#This Row],[TIPO]]))</f>
        <v>#REF!</v>
      </c>
      <c r="C705" s="392" t="e">
        <f>IF(Tabla1[[#This Row],[Código_Actividad]]="","",'[5]Formulario PPGR1'!#REF!)</f>
        <v>#REF!</v>
      </c>
      <c r="D705" s="392" t="e">
        <f>IF(Tabla1[[#This Row],[Código_Actividad]]="","",'[5]Formulario PPGR1'!#REF!)</f>
        <v>#REF!</v>
      </c>
      <c r="E705" s="392" t="e">
        <f>IF(Tabla1[[#This Row],[Código_Actividad]]="","",'[5]Formulario PPGR1'!#REF!)</f>
        <v>#REF!</v>
      </c>
      <c r="F705" s="392" t="e">
        <f>IF(Tabla1[[#This Row],[Código_Actividad]]="","",'[5]Formulario PPGR1'!#REF!)</f>
        <v>#REF!</v>
      </c>
      <c r="G705" s="381" t="s">
        <v>2545</v>
      </c>
      <c r="H705" s="381" t="s">
        <v>2546</v>
      </c>
      <c r="I705" s="381" t="s">
        <v>1769</v>
      </c>
      <c r="J705" s="381">
        <v>4</v>
      </c>
      <c r="K705" s="382">
        <v>4900</v>
      </c>
      <c r="L705" s="382" t="e">
        <f>[6]!Tabla1[[#This Row],[Cantidad de Insumos]]*[6]!Tabla1[[#This Row],[Precio Unitario]]</f>
        <v>#REF!</v>
      </c>
      <c r="M705" s="383">
        <v>239301</v>
      </c>
      <c r="N705" s="384" t="s">
        <v>33</v>
      </c>
    </row>
    <row r="706" spans="2:14" ht="15.75">
      <c r="B706" s="392" t="e">
        <f>IF(Tabla1[[#This Row],[Código_Actividad]]="","",CONCATENATE(Tabla1[[#This Row],[POA]],".",Tabla1[[#This Row],[SRS]],".",Tabla1[[#This Row],[AREA]],".",Tabla1[[#This Row],[TIPO]]))</f>
        <v>#REF!</v>
      </c>
      <c r="C706" s="392" t="e">
        <f>IF(Tabla1[[#This Row],[Código_Actividad]]="","",'[5]Formulario PPGR1'!#REF!)</f>
        <v>#REF!</v>
      </c>
      <c r="D706" s="392" t="e">
        <f>IF(Tabla1[[#This Row],[Código_Actividad]]="","",'[5]Formulario PPGR1'!#REF!)</f>
        <v>#REF!</v>
      </c>
      <c r="E706" s="392" t="e">
        <f>IF(Tabla1[[#This Row],[Código_Actividad]]="","",'[5]Formulario PPGR1'!#REF!)</f>
        <v>#REF!</v>
      </c>
      <c r="F706" s="392" t="e">
        <f>IF(Tabla1[[#This Row],[Código_Actividad]]="","",'[5]Formulario PPGR1'!#REF!)</f>
        <v>#REF!</v>
      </c>
      <c r="G706" s="381" t="s">
        <v>2547</v>
      </c>
      <c r="H706" s="381" t="s">
        <v>2548</v>
      </c>
      <c r="I706" s="381" t="s">
        <v>1769</v>
      </c>
      <c r="J706" s="381">
        <v>4</v>
      </c>
      <c r="K706" s="382">
        <v>4900</v>
      </c>
      <c r="L706" s="382" t="e">
        <f>[6]!Tabla1[[#This Row],[Cantidad de Insumos]]*[6]!Tabla1[[#This Row],[Precio Unitario]]</f>
        <v>#REF!</v>
      </c>
      <c r="M706" s="383">
        <v>239301</v>
      </c>
      <c r="N706" s="384" t="s">
        <v>33</v>
      </c>
    </row>
    <row r="707" spans="2:14" ht="15.75">
      <c r="B707" s="392" t="e">
        <f>IF(Tabla1[[#This Row],[Código_Actividad]]="","",CONCATENATE(Tabla1[[#This Row],[POA]],".",Tabla1[[#This Row],[SRS]],".",Tabla1[[#This Row],[AREA]],".",Tabla1[[#This Row],[TIPO]]))</f>
        <v>#REF!</v>
      </c>
      <c r="C707" s="392" t="e">
        <f>IF(Tabla1[[#This Row],[Código_Actividad]]="","",'[5]Formulario PPGR1'!#REF!)</f>
        <v>#REF!</v>
      </c>
      <c r="D707" s="392" t="e">
        <f>IF(Tabla1[[#This Row],[Código_Actividad]]="","",'[5]Formulario PPGR1'!#REF!)</f>
        <v>#REF!</v>
      </c>
      <c r="E707" s="392" t="e">
        <f>IF(Tabla1[[#This Row],[Código_Actividad]]="","",'[5]Formulario PPGR1'!#REF!)</f>
        <v>#REF!</v>
      </c>
      <c r="F707" s="392" t="e">
        <f>IF(Tabla1[[#This Row],[Código_Actividad]]="","",'[5]Formulario PPGR1'!#REF!)</f>
        <v>#REF!</v>
      </c>
      <c r="G707" s="381" t="s">
        <v>2549</v>
      </c>
      <c r="H707" s="381" t="s">
        <v>2550</v>
      </c>
      <c r="I707" s="381" t="s">
        <v>324</v>
      </c>
      <c r="J707" s="381">
        <v>4</v>
      </c>
      <c r="K707" s="382">
        <v>4900</v>
      </c>
      <c r="L707" s="382" t="e">
        <f>[6]!Tabla1[[#This Row],[Cantidad de Insumos]]*[6]!Tabla1[[#This Row],[Precio Unitario]]</f>
        <v>#REF!</v>
      </c>
      <c r="M707" s="383">
        <v>239301</v>
      </c>
      <c r="N707" s="384" t="s">
        <v>33</v>
      </c>
    </row>
    <row r="708" spans="2:14" ht="15.75">
      <c r="B708" s="392" t="e">
        <f>IF(Tabla1[[#This Row],[Código_Actividad]]="","",CONCATENATE(Tabla1[[#This Row],[POA]],".",Tabla1[[#This Row],[SRS]],".",Tabla1[[#This Row],[AREA]],".",Tabla1[[#This Row],[TIPO]]))</f>
        <v>#REF!</v>
      </c>
      <c r="C708" s="392" t="e">
        <f>IF(Tabla1[[#This Row],[Código_Actividad]]="","",'[5]Formulario PPGR1'!#REF!)</f>
        <v>#REF!</v>
      </c>
      <c r="D708" s="392" t="e">
        <f>IF(Tabla1[[#This Row],[Código_Actividad]]="","",'[5]Formulario PPGR1'!#REF!)</f>
        <v>#REF!</v>
      </c>
      <c r="E708" s="392" t="e">
        <f>IF(Tabla1[[#This Row],[Código_Actividad]]="","",'[5]Formulario PPGR1'!#REF!)</f>
        <v>#REF!</v>
      </c>
      <c r="F708" s="392" t="e">
        <f>IF(Tabla1[[#This Row],[Código_Actividad]]="","",'[5]Formulario PPGR1'!#REF!)</f>
        <v>#REF!</v>
      </c>
      <c r="G708" s="381" t="s">
        <v>2551</v>
      </c>
      <c r="H708" s="381" t="s">
        <v>2552</v>
      </c>
      <c r="I708" s="381" t="s">
        <v>324</v>
      </c>
      <c r="J708" s="381">
        <v>4</v>
      </c>
      <c r="K708" s="382">
        <v>950</v>
      </c>
      <c r="L708" s="382" t="e">
        <f>[6]!Tabla1[[#This Row],[Cantidad de Insumos]]*[6]!Tabla1[[#This Row],[Precio Unitario]]</f>
        <v>#REF!</v>
      </c>
      <c r="M708" s="383">
        <v>239301</v>
      </c>
      <c r="N708" s="384" t="s">
        <v>33</v>
      </c>
    </row>
    <row r="709" spans="2:14" ht="15.75">
      <c r="B709" s="392" t="e">
        <f>IF(Tabla1[[#This Row],[Código_Actividad]]="","",CONCATENATE(Tabla1[[#This Row],[POA]],".",Tabla1[[#This Row],[SRS]],".",Tabla1[[#This Row],[AREA]],".",Tabla1[[#This Row],[TIPO]]))</f>
        <v>#REF!</v>
      </c>
      <c r="C709" s="392" t="e">
        <f>IF(Tabla1[[#This Row],[Código_Actividad]]="","",'[5]Formulario PPGR1'!#REF!)</f>
        <v>#REF!</v>
      </c>
      <c r="D709" s="392" t="e">
        <f>IF(Tabla1[[#This Row],[Código_Actividad]]="","",'[5]Formulario PPGR1'!#REF!)</f>
        <v>#REF!</v>
      </c>
      <c r="E709" s="392" t="e">
        <f>IF(Tabla1[[#This Row],[Código_Actividad]]="","",'[5]Formulario PPGR1'!#REF!)</f>
        <v>#REF!</v>
      </c>
      <c r="F709" s="392" t="e">
        <f>IF(Tabla1[[#This Row],[Código_Actividad]]="","",'[5]Formulario PPGR1'!#REF!)</f>
        <v>#REF!</v>
      </c>
      <c r="G709" s="381" t="s">
        <v>2553</v>
      </c>
      <c r="H709" s="381" t="s">
        <v>2554</v>
      </c>
      <c r="I709" s="381" t="s">
        <v>1769</v>
      </c>
      <c r="J709" s="381">
        <v>4</v>
      </c>
      <c r="K709" s="382">
        <v>950</v>
      </c>
      <c r="L709" s="382" t="e">
        <f>[6]!Tabla1[[#This Row],[Cantidad de Insumos]]*[6]!Tabla1[[#This Row],[Precio Unitario]]</f>
        <v>#REF!</v>
      </c>
      <c r="M709" s="383">
        <v>239301</v>
      </c>
      <c r="N709" s="384" t="s">
        <v>33</v>
      </c>
    </row>
    <row r="710" spans="2:14" ht="15.75">
      <c r="B710" s="392" t="e">
        <f>IF(Tabla1[[#This Row],[Código_Actividad]]="","",CONCATENATE(Tabla1[[#This Row],[POA]],".",Tabla1[[#This Row],[SRS]],".",Tabla1[[#This Row],[AREA]],".",Tabla1[[#This Row],[TIPO]]))</f>
        <v>#REF!</v>
      </c>
      <c r="C710" s="392" t="e">
        <f>IF(Tabla1[[#This Row],[Código_Actividad]]="","",'[5]Formulario PPGR1'!#REF!)</f>
        <v>#REF!</v>
      </c>
      <c r="D710" s="392" t="e">
        <f>IF(Tabla1[[#This Row],[Código_Actividad]]="","",'[5]Formulario PPGR1'!#REF!)</f>
        <v>#REF!</v>
      </c>
      <c r="E710" s="392" t="e">
        <f>IF(Tabla1[[#This Row],[Código_Actividad]]="","",'[5]Formulario PPGR1'!#REF!)</f>
        <v>#REF!</v>
      </c>
      <c r="F710" s="392" t="e">
        <f>IF(Tabla1[[#This Row],[Código_Actividad]]="","",'[5]Formulario PPGR1'!#REF!)</f>
        <v>#REF!</v>
      </c>
      <c r="G710" s="381" t="s">
        <v>2555</v>
      </c>
      <c r="H710" s="381" t="s">
        <v>2556</v>
      </c>
      <c r="I710" s="381" t="s">
        <v>1769</v>
      </c>
      <c r="J710" s="381">
        <v>4</v>
      </c>
      <c r="K710" s="382">
        <v>950</v>
      </c>
      <c r="L710" s="382" t="e">
        <f>[6]!Tabla1[[#This Row],[Cantidad de Insumos]]*[6]!Tabla1[[#This Row],[Precio Unitario]]</f>
        <v>#REF!</v>
      </c>
      <c r="M710" s="383">
        <v>239301</v>
      </c>
      <c r="N710" s="384" t="s">
        <v>33</v>
      </c>
    </row>
    <row r="711" spans="2:14" ht="15.75">
      <c r="B711" s="392" t="e">
        <f>IF(Tabla1[[#This Row],[Código_Actividad]]="","",CONCATENATE(Tabla1[[#This Row],[POA]],".",Tabla1[[#This Row],[SRS]],".",Tabla1[[#This Row],[AREA]],".",Tabla1[[#This Row],[TIPO]]))</f>
        <v>#REF!</v>
      </c>
      <c r="C711" s="392" t="e">
        <f>IF(Tabla1[[#This Row],[Código_Actividad]]="","",'[5]Formulario PPGR1'!#REF!)</f>
        <v>#REF!</v>
      </c>
      <c r="D711" s="392" t="e">
        <f>IF(Tabla1[[#This Row],[Código_Actividad]]="","",'[5]Formulario PPGR1'!#REF!)</f>
        <v>#REF!</v>
      </c>
      <c r="E711" s="392" t="e">
        <f>IF(Tabla1[[#This Row],[Código_Actividad]]="","",'[5]Formulario PPGR1'!#REF!)</f>
        <v>#REF!</v>
      </c>
      <c r="F711" s="392" t="e">
        <f>IF(Tabla1[[#This Row],[Código_Actividad]]="","",'[5]Formulario PPGR1'!#REF!)</f>
        <v>#REF!</v>
      </c>
      <c r="G711" s="381" t="s">
        <v>2557</v>
      </c>
      <c r="H711" s="381" t="s">
        <v>2558</v>
      </c>
      <c r="I711" s="381" t="s">
        <v>1769</v>
      </c>
      <c r="J711" s="381">
        <v>4</v>
      </c>
      <c r="K711" s="382">
        <v>950</v>
      </c>
      <c r="L711" s="382" t="e">
        <f>[6]!Tabla1[[#This Row],[Cantidad de Insumos]]*[6]!Tabla1[[#This Row],[Precio Unitario]]</f>
        <v>#REF!</v>
      </c>
      <c r="M711" s="383">
        <v>239301</v>
      </c>
      <c r="N711" s="384" t="s">
        <v>33</v>
      </c>
    </row>
    <row r="712" spans="2:14" ht="15.75">
      <c r="B712" s="392" t="e">
        <f>IF(Tabla1[[#This Row],[Código_Actividad]]="","",CONCATENATE(Tabla1[[#This Row],[POA]],".",Tabla1[[#This Row],[SRS]],".",Tabla1[[#This Row],[AREA]],".",Tabla1[[#This Row],[TIPO]]))</f>
        <v>#REF!</v>
      </c>
      <c r="C712" s="392" t="e">
        <f>IF(Tabla1[[#This Row],[Código_Actividad]]="","",'[5]Formulario PPGR1'!#REF!)</f>
        <v>#REF!</v>
      </c>
      <c r="D712" s="392" t="e">
        <f>IF(Tabla1[[#This Row],[Código_Actividad]]="","",'[5]Formulario PPGR1'!#REF!)</f>
        <v>#REF!</v>
      </c>
      <c r="E712" s="392" t="e">
        <f>IF(Tabla1[[#This Row],[Código_Actividad]]="","",'[5]Formulario PPGR1'!#REF!)</f>
        <v>#REF!</v>
      </c>
      <c r="F712" s="392" t="e">
        <f>IF(Tabla1[[#This Row],[Código_Actividad]]="","",'[5]Formulario PPGR1'!#REF!)</f>
        <v>#REF!</v>
      </c>
      <c r="G712" s="381" t="s">
        <v>2559</v>
      </c>
      <c r="H712" s="381" t="s">
        <v>2560</v>
      </c>
      <c r="I712" s="381" t="s">
        <v>1769</v>
      </c>
      <c r="J712" s="381">
        <v>4</v>
      </c>
      <c r="K712" s="382">
        <v>950</v>
      </c>
      <c r="L712" s="382" t="e">
        <f>[6]!Tabla1[[#This Row],[Cantidad de Insumos]]*[6]!Tabla1[[#This Row],[Precio Unitario]]</f>
        <v>#REF!</v>
      </c>
      <c r="M712" s="383">
        <v>239301</v>
      </c>
      <c r="N712" s="384" t="s">
        <v>33</v>
      </c>
    </row>
    <row r="713" spans="2:14" ht="15.75">
      <c r="B713" s="392" t="e">
        <f>IF(Tabla1[[#This Row],[Código_Actividad]]="","",CONCATENATE(Tabla1[[#This Row],[POA]],".",Tabla1[[#This Row],[SRS]],".",Tabla1[[#This Row],[AREA]],".",Tabla1[[#This Row],[TIPO]]))</f>
        <v>#REF!</v>
      </c>
      <c r="C713" s="392" t="e">
        <f>IF(Tabla1[[#This Row],[Código_Actividad]]="","",'[5]Formulario PPGR1'!#REF!)</f>
        <v>#REF!</v>
      </c>
      <c r="D713" s="392" t="e">
        <f>IF(Tabla1[[#This Row],[Código_Actividad]]="","",'[5]Formulario PPGR1'!#REF!)</f>
        <v>#REF!</v>
      </c>
      <c r="E713" s="392" t="e">
        <f>IF(Tabla1[[#This Row],[Código_Actividad]]="","",'[5]Formulario PPGR1'!#REF!)</f>
        <v>#REF!</v>
      </c>
      <c r="F713" s="392" t="e">
        <f>IF(Tabla1[[#This Row],[Código_Actividad]]="","",'[5]Formulario PPGR1'!#REF!)</f>
        <v>#REF!</v>
      </c>
      <c r="G713" s="381" t="s">
        <v>2561</v>
      </c>
      <c r="H713" s="381" t="s">
        <v>2562</v>
      </c>
      <c r="I713" s="381" t="s">
        <v>1769</v>
      </c>
      <c r="J713" s="381">
        <v>4</v>
      </c>
      <c r="K713" s="382">
        <v>950</v>
      </c>
      <c r="L713" s="382" t="e">
        <f>[6]!Tabla1[[#This Row],[Cantidad de Insumos]]*[6]!Tabla1[[#This Row],[Precio Unitario]]</f>
        <v>#REF!</v>
      </c>
      <c r="M713" s="383">
        <v>239301</v>
      </c>
      <c r="N713" s="384" t="s">
        <v>33</v>
      </c>
    </row>
    <row r="714" spans="2:14" ht="15.75">
      <c r="B714" s="392" t="e">
        <f>IF(Tabla1[[#This Row],[Código_Actividad]]="","",CONCATENATE(Tabla1[[#This Row],[POA]],".",Tabla1[[#This Row],[SRS]],".",Tabla1[[#This Row],[AREA]],".",Tabla1[[#This Row],[TIPO]]))</f>
        <v>#REF!</v>
      </c>
      <c r="C714" s="392" t="e">
        <f>IF(Tabla1[[#This Row],[Código_Actividad]]="","",'[5]Formulario PPGR1'!#REF!)</f>
        <v>#REF!</v>
      </c>
      <c r="D714" s="392" t="e">
        <f>IF(Tabla1[[#This Row],[Código_Actividad]]="","",'[5]Formulario PPGR1'!#REF!)</f>
        <v>#REF!</v>
      </c>
      <c r="E714" s="392" t="e">
        <f>IF(Tabla1[[#This Row],[Código_Actividad]]="","",'[5]Formulario PPGR1'!#REF!)</f>
        <v>#REF!</v>
      </c>
      <c r="F714" s="392" t="e">
        <f>IF(Tabla1[[#This Row],[Código_Actividad]]="","",'[5]Formulario PPGR1'!#REF!)</f>
        <v>#REF!</v>
      </c>
      <c r="G714" s="381" t="s">
        <v>2563</v>
      </c>
      <c r="H714" s="381" t="s">
        <v>2564</v>
      </c>
      <c r="I714" s="381" t="s">
        <v>1769</v>
      </c>
      <c r="J714" s="381">
        <v>4</v>
      </c>
      <c r="K714" s="382">
        <v>950</v>
      </c>
      <c r="L714" s="382" t="e">
        <f>[6]!Tabla1[[#This Row],[Cantidad de Insumos]]*[6]!Tabla1[[#This Row],[Precio Unitario]]</f>
        <v>#REF!</v>
      </c>
      <c r="M714" s="383">
        <v>239301</v>
      </c>
      <c r="N714" s="384" t="s">
        <v>33</v>
      </c>
    </row>
    <row r="715" spans="2:14" ht="15.75">
      <c r="B715" s="392" t="e">
        <f>IF(Tabla1[[#This Row],[Código_Actividad]]="","",CONCATENATE(Tabla1[[#This Row],[POA]],".",Tabla1[[#This Row],[SRS]],".",Tabla1[[#This Row],[AREA]],".",Tabla1[[#This Row],[TIPO]]))</f>
        <v>#REF!</v>
      </c>
      <c r="C715" s="392" t="e">
        <f>IF(Tabla1[[#This Row],[Código_Actividad]]="","",'[5]Formulario PPGR1'!#REF!)</f>
        <v>#REF!</v>
      </c>
      <c r="D715" s="392" t="e">
        <f>IF(Tabla1[[#This Row],[Código_Actividad]]="","",'[5]Formulario PPGR1'!#REF!)</f>
        <v>#REF!</v>
      </c>
      <c r="E715" s="392" t="e">
        <f>IF(Tabla1[[#This Row],[Código_Actividad]]="","",'[5]Formulario PPGR1'!#REF!)</f>
        <v>#REF!</v>
      </c>
      <c r="F715" s="392" t="e">
        <f>IF(Tabla1[[#This Row],[Código_Actividad]]="","",'[5]Formulario PPGR1'!#REF!)</f>
        <v>#REF!</v>
      </c>
      <c r="G715" s="381" t="s">
        <v>2565</v>
      </c>
      <c r="H715" s="381" t="s">
        <v>2566</v>
      </c>
      <c r="I715" s="381" t="s">
        <v>1769</v>
      </c>
      <c r="J715" s="381">
        <v>4</v>
      </c>
      <c r="K715" s="382">
        <v>950</v>
      </c>
      <c r="L715" s="382" t="e">
        <f>[6]!Tabla1[[#This Row],[Cantidad de Insumos]]*[6]!Tabla1[[#This Row],[Precio Unitario]]</f>
        <v>#REF!</v>
      </c>
      <c r="M715" s="383">
        <v>239301</v>
      </c>
      <c r="N715" s="384" t="s">
        <v>33</v>
      </c>
    </row>
    <row r="716" spans="2:14" ht="15.75">
      <c r="B716" s="392" t="e">
        <f>IF(Tabla1[[#This Row],[Código_Actividad]]="","",CONCATENATE(Tabla1[[#This Row],[POA]],".",Tabla1[[#This Row],[SRS]],".",Tabla1[[#This Row],[AREA]],".",Tabla1[[#This Row],[TIPO]]))</f>
        <v>#REF!</v>
      </c>
      <c r="C716" s="392" t="e">
        <f>IF(Tabla1[[#This Row],[Código_Actividad]]="","",'[5]Formulario PPGR1'!#REF!)</f>
        <v>#REF!</v>
      </c>
      <c r="D716" s="392" t="e">
        <f>IF(Tabla1[[#This Row],[Código_Actividad]]="","",'[5]Formulario PPGR1'!#REF!)</f>
        <v>#REF!</v>
      </c>
      <c r="E716" s="392" t="e">
        <f>IF(Tabla1[[#This Row],[Código_Actividad]]="","",'[5]Formulario PPGR1'!#REF!)</f>
        <v>#REF!</v>
      </c>
      <c r="F716" s="392" t="e">
        <f>IF(Tabla1[[#This Row],[Código_Actividad]]="","",'[5]Formulario PPGR1'!#REF!)</f>
        <v>#REF!</v>
      </c>
      <c r="G716" s="381" t="s">
        <v>2567</v>
      </c>
      <c r="H716" s="381" t="s">
        <v>2568</v>
      </c>
      <c r="I716" s="381" t="s">
        <v>2115</v>
      </c>
      <c r="J716" s="381">
        <v>4</v>
      </c>
      <c r="K716" s="382">
        <v>950</v>
      </c>
      <c r="L716" s="382" t="e">
        <f>[6]!Tabla1[[#This Row],[Cantidad de Insumos]]*[6]!Tabla1[[#This Row],[Precio Unitario]]</f>
        <v>#REF!</v>
      </c>
      <c r="M716" s="383">
        <v>239301</v>
      </c>
      <c r="N716" s="384" t="s">
        <v>33</v>
      </c>
    </row>
    <row r="717" spans="2:14" ht="15.75">
      <c r="B717" s="392" t="e">
        <f>IF(Tabla1[[#This Row],[Código_Actividad]]="","",CONCATENATE(Tabla1[[#This Row],[POA]],".",Tabla1[[#This Row],[SRS]],".",Tabla1[[#This Row],[AREA]],".",Tabla1[[#This Row],[TIPO]]))</f>
        <v>#REF!</v>
      </c>
      <c r="C717" s="392" t="e">
        <f>IF(Tabla1[[#This Row],[Código_Actividad]]="","",'[5]Formulario PPGR1'!#REF!)</f>
        <v>#REF!</v>
      </c>
      <c r="D717" s="392" t="e">
        <f>IF(Tabla1[[#This Row],[Código_Actividad]]="","",'[5]Formulario PPGR1'!#REF!)</f>
        <v>#REF!</v>
      </c>
      <c r="E717" s="392" t="e">
        <f>IF(Tabla1[[#This Row],[Código_Actividad]]="","",'[5]Formulario PPGR1'!#REF!)</f>
        <v>#REF!</v>
      </c>
      <c r="F717" s="392" t="e">
        <f>IF(Tabla1[[#This Row],[Código_Actividad]]="","",'[5]Formulario PPGR1'!#REF!)</f>
        <v>#REF!</v>
      </c>
      <c r="G717" s="381" t="s">
        <v>2569</v>
      </c>
      <c r="H717" s="381" t="s">
        <v>2570</v>
      </c>
      <c r="I717" s="381" t="s">
        <v>324</v>
      </c>
      <c r="J717" s="381">
        <v>4</v>
      </c>
      <c r="K717" s="382">
        <v>950</v>
      </c>
      <c r="L717" s="382" t="e">
        <f>[6]!Tabla1[[#This Row],[Cantidad de Insumos]]*[6]!Tabla1[[#This Row],[Precio Unitario]]</f>
        <v>#REF!</v>
      </c>
      <c r="M717" s="383">
        <v>239301</v>
      </c>
      <c r="N717" s="384" t="s">
        <v>33</v>
      </c>
    </row>
    <row r="718" spans="2:14" ht="15.75">
      <c r="B718" s="392" t="e">
        <f>IF(Tabla1[[#This Row],[Código_Actividad]]="","",CONCATENATE(Tabla1[[#This Row],[POA]],".",Tabla1[[#This Row],[SRS]],".",Tabla1[[#This Row],[AREA]],".",Tabla1[[#This Row],[TIPO]]))</f>
        <v>#REF!</v>
      </c>
      <c r="C718" s="392" t="e">
        <f>IF(Tabla1[[#This Row],[Código_Actividad]]="","",'[5]Formulario PPGR1'!#REF!)</f>
        <v>#REF!</v>
      </c>
      <c r="D718" s="392" t="e">
        <f>IF(Tabla1[[#This Row],[Código_Actividad]]="","",'[5]Formulario PPGR1'!#REF!)</f>
        <v>#REF!</v>
      </c>
      <c r="E718" s="392" t="e">
        <f>IF(Tabla1[[#This Row],[Código_Actividad]]="","",'[5]Formulario PPGR1'!#REF!)</f>
        <v>#REF!</v>
      </c>
      <c r="F718" s="392" t="e">
        <f>IF(Tabla1[[#This Row],[Código_Actividad]]="","",'[5]Formulario PPGR1'!#REF!)</f>
        <v>#REF!</v>
      </c>
      <c r="G718" s="381" t="s">
        <v>2571</v>
      </c>
      <c r="H718" s="381" t="s">
        <v>2572</v>
      </c>
      <c r="I718" s="381" t="s">
        <v>324</v>
      </c>
      <c r="J718" s="381">
        <v>36</v>
      </c>
      <c r="K718" s="382">
        <v>4266</v>
      </c>
      <c r="L718" s="382" t="e">
        <f>[6]!Tabla1[[#This Row],[Cantidad de Insumos]]*[6]!Tabla1[[#This Row],[Precio Unitario]]</f>
        <v>#REF!</v>
      </c>
      <c r="M718" s="383">
        <v>239301</v>
      </c>
      <c r="N718" s="384" t="s">
        <v>33</v>
      </c>
    </row>
    <row r="719" spans="2:14" ht="15.75">
      <c r="B719" s="392" t="e">
        <f>IF(Tabla1[[#This Row],[Código_Actividad]]="","",CONCATENATE(Tabla1[[#This Row],[POA]],".",Tabla1[[#This Row],[SRS]],".",Tabla1[[#This Row],[AREA]],".",Tabla1[[#This Row],[TIPO]]))</f>
        <v>#REF!</v>
      </c>
      <c r="C719" s="392" t="e">
        <f>IF(Tabla1[[#This Row],[Código_Actividad]]="","",'[5]Formulario PPGR1'!#REF!)</f>
        <v>#REF!</v>
      </c>
      <c r="D719" s="392" t="e">
        <f>IF(Tabla1[[#This Row],[Código_Actividad]]="","",'[5]Formulario PPGR1'!#REF!)</f>
        <v>#REF!</v>
      </c>
      <c r="E719" s="392" t="e">
        <f>IF(Tabla1[[#This Row],[Código_Actividad]]="","",'[5]Formulario PPGR1'!#REF!)</f>
        <v>#REF!</v>
      </c>
      <c r="F719" s="392" t="e">
        <f>IF(Tabla1[[#This Row],[Código_Actividad]]="","",'[5]Formulario PPGR1'!#REF!)</f>
        <v>#REF!</v>
      </c>
      <c r="G719" s="381" t="s">
        <v>2573</v>
      </c>
      <c r="H719" s="381" t="s">
        <v>2574</v>
      </c>
      <c r="I719" s="381" t="s">
        <v>324</v>
      </c>
      <c r="J719" s="381">
        <v>24</v>
      </c>
      <c r="K719" s="382">
        <v>4266</v>
      </c>
      <c r="L719" s="382" t="e">
        <f>[6]!Tabla1[[#This Row],[Cantidad de Insumos]]*[6]!Tabla1[[#This Row],[Precio Unitario]]</f>
        <v>#REF!</v>
      </c>
      <c r="M719" s="383">
        <v>239301</v>
      </c>
      <c r="N719" s="384" t="s">
        <v>33</v>
      </c>
    </row>
    <row r="720" spans="2:14" ht="15.75">
      <c r="B720" s="392" t="e">
        <f>IF(Tabla1[[#This Row],[Código_Actividad]]="","",CONCATENATE(Tabla1[[#This Row],[POA]],".",Tabla1[[#This Row],[SRS]],".",Tabla1[[#This Row],[AREA]],".",Tabla1[[#This Row],[TIPO]]))</f>
        <v>#REF!</v>
      </c>
      <c r="C720" s="392" t="e">
        <f>IF(Tabla1[[#This Row],[Código_Actividad]]="","",'[5]Formulario PPGR1'!#REF!)</f>
        <v>#REF!</v>
      </c>
      <c r="D720" s="392" t="e">
        <f>IF(Tabla1[[#This Row],[Código_Actividad]]="","",'[5]Formulario PPGR1'!#REF!)</f>
        <v>#REF!</v>
      </c>
      <c r="E720" s="392" t="e">
        <f>IF(Tabla1[[#This Row],[Código_Actividad]]="","",'[5]Formulario PPGR1'!#REF!)</f>
        <v>#REF!</v>
      </c>
      <c r="F720" s="392" t="e">
        <f>IF(Tabla1[[#This Row],[Código_Actividad]]="","",'[5]Formulario PPGR1'!#REF!)</f>
        <v>#REF!</v>
      </c>
      <c r="G720" s="381" t="s">
        <v>2575</v>
      </c>
      <c r="H720" s="381" t="s">
        <v>2576</v>
      </c>
      <c r="I720" s="381" t="s">
        <v>2115</v>
      </c>
      <c r="J720" s="381">
        <v>4</v>
      </c>
      <c r="K720" s="382">
        <v>4266</v>
      </c>
      <c r="L720" s="382" t="e">
        <f>[6]!Tabla1[[#This Row],[Cantidad de Insumos]]*[6]!Tabla1[[#This Row],[Precio Unitario]]</f>
        <v>#REF!</v>
      </c>
      <c r="M720" s="383">
        <v>239301</v>
      </c>
      <c r="N720" s="384" t="s">
        <v>33</v>
      </c>
    </row>
    <row r="721" spans="2:14" ht="15.75">
      <c r="B721" s="392" t="e">
        <f>IF(Tabla1[[#This Row],[Código_Actividad]]="","",CONCATENATE(Tabla1[[#This Row],[POA]],".",Tabla1[[#This Row],[SRS]],".",Tabla1[[#This Row],[AREA]],".",Tabla1[[#This Row],[TIPO]]))</f>
        <v>#REF!</v>
      </c>
      <c r="C721" s="392" t="e">
        <f>IF(Tabla1[[#This Row],[Código_Actividad]]="","",'[5]Formulario PPGR1'!#REF!)</f>
        <v>#REF!</v>
      </c>
      <c r="D721" s="392" t="e">
        <f>IF(Tabla1[[#This Row],[Código_Actividad]]="","",'[5]Formulario PPGR1'!#REF!)</f>
        <v>#REF!</v>
      </c>
      <c r="E721" s="392" t="e">
        <f>IF(Tabla1[[#This Row],[Código_Actividad]]="","",'[5]Formulario PPGR1'!#REF!)</f>
        <v>#REF!</v>
      </c>
      <c r="F721" s="392" t="e">
        <f>IF(Tabla1[[#This Row],[Código_Actividad]]="","",'[5]Formulario PPGR1'!#REF!)</f>
        <v>#REF!</v>
      </c>
      <c r="G721" s="381" t="s">
        <v>2577</v>
      </c>
      <c r="H721" s="381" t="s">
        <v>2578</v>
      </c>
      <c r="I721" s="381" t="s">
        <v>1769</v>
      </c>
      <c r="J721" s="381">
        <v>4</v>
      </c>
      <c r="K721" s="382">
        <v>4266</v>
      </c>
      <c r="L721" s="382" t="e">
        <f>[6]!Tabla1[[#This Row],[Cantidad de Insumos]]*[6]!Tabla1[[#This Row],[Precio Unitario]]</f>
        <v>#REF!</v>
      </c>
      <c r="M721" s="383">
        <v>239301</v>
      </c>
      <c r="N721" s="384" t="s">
        <v>33</v>
      </c>
    </row>
    <row r="722" spans="2:14" ht="15.75">
      <c r="B722" s="392" t="e">
        <f>IF(Tabla1[[#This Row],[Código_Actividad]]="","",CONCATENATE(Tabla1[[#This Row],[POA]],".",Tabla1[[#This Row],[SRS]],".",Tabla1[[#This Row],[AREA]],".",Tabla1[[#This Row],[TIPO]]))</f>
        <v>#REF!</v>
      </c>
      <c r="C722" s="392" t="e">
        <f>IF(Tabla1[[#This Row],[Código_Actividad]]="","",'[5]Formulario PPGR1'!#REF!)</f>
        <v>#REF!</v>
      </c>
      <c r="D722" s="392" t="e">
        <f>IF(Tabla1[[#This Row],[Código_Actividad]]="","",'[5]Formulario PPGR1'!#REF!)</f>
        <v>#REF!</v>
      </c>
      <c r="E722" s="392" t="e">
        <f>IF(Tabla1[[#This Row],[Código_Actividad]]="","",'[5]Formulario PPGR1'!#REF!)</f>
        <v>#REF!</v>
      </c>
      <c r="F722" s="392" t="e">
        <f>IF(Tabla1[[#This Row],[Código_Actividad]]="","",'[5]Formulario PPGR1'!#REF!)</f>
        <v>#REF!</v>
      </c>
      <c r="G722" s="381" t="s">
        <v>2579</v>
      </c>
      <c r="H722" s="381" t="s">
        <v>2580</v>
      </c>
      <c r="I722" s="381" t="s">
        <v>1769</v>
      </c>
      <c r="J722" s="381">
        <v>4</v>
      </c>
      <c r="K722" s="382">
        <v>4266</v>
      </c>
      <c r="L722" s="382" t="e">
        <f>[6]!Tabla1[[#This Row],[Cantidad de Insumos]]*[6]!Tabla1[[#This Row],[Precio Unitario]]</f>
        <v>#REF!</v>
      </c>
      <c r="M722" s="383">
        <v>239301</v>
      </c>
      <c r="N722" s="384" t="s">
        <v>33</v>
      </c>
    </row>
    <row r="723" spans="2:14" ht="15.75">
      <c r="B723" s="392" t="e">
        <f>IF(Tabla1[[#This Row],[Código_Actividad]]="","",CONCATENATE(Tabla1[[#This Row],[POA]],".",Tabla1[[#This Row],[SRS]],".",Tabla1[[#This Row],[AREA]],".",Tabla1[[#This Row],[TIPO]]))</f>
        <v>#REF!</v>
      </c>
      <c r="C723" s="392" t="e">
        <f>IF(Tabla1[[#This Row],[Código_Actividad]]="","",'[5]Formulario PPGR1'!#REF!)</f>
        <v>#REF!</v>
      </c>
      <c r="D723" s="392" t="e">
        <f>IF(Tabla1[[#This Row],[Código_Actividad]]="","",'[5]Formulario PPGR1'!#REF!)</f>
        <v>#REF!</v>
      </c>
      <c r="E723" s="392" t="e">
        <f>IF(Tabla1[[#This Row],[Código_Actividad]]="","",'[5]Formulario PPGR1'!#REF!)</f>
        <v>#REF!</v>
      </c>
      <c r="F723" s="392" t="e">
        <f>IF(Tabla1[[#This Row],[Código_Actividad]]="","",'[5]Formulario PPGR1'!#REF!)</f>
        <v>#REF!</v>
      </c>
      <c r="G723" s="381" t="s">
        <v>2581</v>
      </c>
      <c r="H723" s="381" t="s">
        <v>2582</v>
      </c>
      <c r="I723" s="381" t="s">
        <v>1769</v>
      </c>
      <c r="J723" s="381">
        <v>4</v>
      </c>
      <c r="K723" s="382">
        <v>4266</v>
      </c>
      <c r="L723" s="382" t="e">
        <f>[6]!Tabla1[[#This Row],[Cantidad de Insumos]]*[6]!Tabla1[[#This Row],[Precio Unitario]]</f>
        <v>#REF!</v>
      </c>
      <c r="M723" s="383">
        <v>239301</v>
      </c>
      <c r="N723" s="384" t="s">
        <v>33</v>
      </c>
    </row>
    <row r="724" spans="2:14" ht="15.75">
      <c r="B724" s="392" t="e">
        <f>IF(Tabla1[[#This Row],[Código_Actividad]]="","",CONCATENATE(Tabla1[[#This Row],[POA]],".",Tabla1[[#This Row],[SRS]],".",Tabla1[[#This Row],[AREA]],".",Tabla1[[#This Row],[TIPO]]))</f>
        <v>#REF!</v>
      </c>
      <c r="C724" s="392" t="e">
        <f>IF(Tabla1[[#This Row],[Código_Actividad]]="","",'[5]Formulario PPGR1'!#REF!)</f>
        <v>#REF!</v>
      </c>
      <c r="D724" s="392" t="e">
        <f>IF(Tabla1[[#This Row],[Código_Actividad]]="","",'[5]Formulario PPGR1'!#REF!)</f>
        <v>#REF!</v>
      </c>
      <c r="E724" s="392" t="e">
        <f>IF(Tabla1[[#This Row],[Código_Actividad]]="","",'[5]Formulario PPGR1'!#REF!)</f>
        <v>#REF!</v>
      </c>
      <c r="F724" s="392" t="e">
        <f>IF(Tabla1[[#This Row],[Código_Actividad]]="","",'[5]Formulario PPGR1'!#REF!)</f>
        <v>#REF!</v>
      </c>
      <c r="G724" s="381" t="s">
        <v>2583</v>
      </c>
      <c r="H724" s="381" t="s">
        <v>2584</v>
      </c>
      <c r="I724" s="381" t="s">
        <v>1769</v>
      </c>
      <c r="J724" s="381">
        <v>4</v>
      </c>
      <c r="K724" s="382">
        <v>4266</v>
      </c>
      <c r="L724" s="382" t="e">
        <f>[6]!Tabla1[[#This Row],[Cantidad de Insumos]]*[6]!Tabla1[[#This Row],[Precio Unitario]]</f>
        <v>#REF!</v>
      </c>
      <c r="M724" s="383">
        <v>239301</v>
      </c>
      <c r="N724" s="384" t="s">
        <v>33</v>
      </c>
    </row>
    <row r="725" spans="2:14" ht="15.75">
      <c r="B725" s="392" t="e">
        <f>IF(Tabla1[[#This Row],[Código_Actividad]]="","",CONCATENATE(Tabla1[[#This Row],[POA]],".",Tabla1[[#This Row],[SRS]],".",Tabla1[[#This Row],[AREA]],".",Tabla1[[#This Row],[TIPO]]))</f>
        <v>#REF!</v>
      </c>
      <c r="C725" s="392" t="e">
        <f>IF(Tabla1[[#This Row],[Código_Actividad]]="","",'[5]Formulario PPGR1'!#REF!)</f>
        <v>#REF!</v>
      </c>
      <c r="D725" s="392" t="e">
        <f>IF(Tabla1[[#This Row],[Código_Actividad]]="","",'[5]Formulario PPGR1'!#REF!)</f>
        <v>#REF!</v>
      </c>
      <c r="E725" s="392" t="e">
        <f>IF(Tabla1[[#This Row],[Código_Actividad]]="","",'[5]Formulario PPGR1'!#REF!)</f>
        <v>#REF!</v>
      </c>
      <c r="F725" s="392" t="e">
        <f>IF(Tabla1[[#This Row],[Código_Actividad]]="","",'[5]Formulario PPGR1'!#REF!)</f>
        <v>#REF!</v>
      </c>
      <c r="G725" s="381" t="s">
        <v>2585</v>
      </c>
      <c r="H725" s="381" t="s">
        <v>2586</v>
      </c>
      <c r="I725" s="381" t="s">
        <v>324</v>
      </c>
      <c r="J725" s="381">
        <v>4</v>
      </c>
      <c r="K725" s="382">
        <v>4266</v>
      </c>
      <c r="L725" s="382" t="e">
        <f>[6]!Tabla1[[#This Row],[Cantidad de Insumos]]*[6]!Tabla1[[#This Row],[Precio Unitario]]</f>
        <v>#REF!</v>
      </c>
      <c r="M725" s="383">
        <v>239301</v>
      </c>
      <c r="N725" s="384" t="s">
        <v>33</v>
      </c>
    </row>
    <row r="726" spans="2:14" ht="15.75">
      <c r="B726" s="392" t="e">
        <f>IF(Tabla1[[#This Row],[Código_Actividad]]="","",CONCATENATE(Tabla1[[#This Row],[POA]],".",Tabla1[[#This Row],[SRS]],".",Tabla1[[#This Row],[AREA]],".",Tabla1[[#This Row],[TIPO]]))</f>
        <v>#REF!</v>
      </c>
      <c r="C726" s="392" t="e">
        <f>IF(Tabla1[[#This Row],[Código_Actividad]]="","",'[5]Formulario PPGR1'!#REF!)</f>
        <v>#REF!</v>
      </c>
      <c r="D726" s="392" t="e">
        <f>IF(Tabla1[[#This Row],[Código_Actividad]]="","",'[5]Formulario PPGR1'!#REF!)</f>
        <v>#REF!</v>
      </c>
      <c r="E726" s="392" t="e">
        <f>IF(Tabla1[[#This Row],[Código_Actividad]]="","",'[5]Formulario PPGR1'!#REF!)</f>
        <v>#REF!</v>
      </c>
      <c r="F726" s="392" t="e">
        <f>IF(Tabla1[[#This Row],[Código_Actividad]]="","",'[5]Formulario PPGR1'!#REF!)</f>
        <v>#REF!</v>
      </c>
      <c r="G726" s="381" t="s">
        <v>2587</v>
      </c>
      <c r="H726" s="381" t="s">
        <v>2588</v>
      </c>
      <c r="I726" s="381" t="s">
        <v>2115</v>
      </c>
      <c r="J726" s="381">
        <v>300</v>
      </c>
      <c r="K726" s="382">
        <v>240</v>
      </c>
      <c r="L726" s="382" t="e">
        <f>[6]!Tabla1[[#This Row],[Cantidad de Insumos]]*[6]!Tabla1[[#This Row],[Precio Unitario]]</f>
        <v>#REF!</v>
      </c>
      <c r="M726" s="383">
        <v>239301</v>
      </c>
      <c r="N726" s="384" t="s">
        <v>33</v>
      </c>
    </row>
    <row r="727" spans="2:14" ht="15.75">
      <c r="B727" s="392" t="e">
        <f>IF(Tabla1[[#This Row],[Código_Actividad]]="","",CONCATENATE(Tabla1[[#This Row],[POA]],".",Tabla1[[#This Row],[SRS]],".",Tabla1[[#This Row],[AREA]],".",Tabla1[[#This Row],[TIPO]]))</f>
        <v>#REF!</v>
      </c>
      <c r="C727" s="392" t="e">
        <f>IF(Tabla1[[#This Row],[Código_Actividad]]="","",'[5]Formulario PPGR1'!#REF!)</f>
        <v>#REF!</v>
      </c>
      <c r="D727" s="392" t="e">
        <f>IF(Tabla1[[#This Row],[Código_Actividad]]="","",'[5]Formulario PPGR1'!#REF!)</f>
        <v>#REF!</v>
      </c>
      <c r="E727" s="392" t="e">
        <f>IF(Tabla1[[#This Row],[Código_Actividad]]="","",'[5]Formulario PPGR1'!#REF!)</f>
        <v>#REF!</v>
      </c>
      <c r="F727" s="392" t="e">
        <f>IF(Tabla1[[#This Row],[Código_Actividad]]="","",'[5]Formulario PPGR1'!#REF!)</f>
        <v>#REF!</v>
      </c>
      <c r="G727" s="381" t="s">
        <v>2589</v>
      </c>
      <c r="H727" s="381" t="s">
        <v>2590</v>
      </c>
      <c r="I727" s="381" t="s">
        <v>1761</v>
      </c>
      <c r="J727" s="381">
        <v>4</v>
      </c>
      <c r="K727" s="382">
        <v>250</v>
      </c>
      <c r="L727" s="382" t="e">
        <f>[6]!Tabla1[[#This Row],[Cantidad de Insumos]]*[6]!Tabla1[[#This Row],[Precio Unitario]]</f>
        <v>#REF!</v>
      </c>
      <c r="M727" s="383">
        <v>239301</v>
      </c>
      <c r="N727" s="384" t="s">
        <v>33</v>
      </c>
    </row>
    <row r="728" spans="2:14" ht="15.75">
      <c r="B728" s="392" t="e">
        <f>IF(Tabla1[[#This Row],[Código_Actividad]]="","",CONCATENATE(Tabla1[[#This Row],[POA]],".",Tabla1[[#This Row],[SRS]],".",Tabla1[[#This Row],[AREA]],".",Tabla1[[#This Row],[TIPO]]))</f>
        <v>#REF!</v>
      </c>
      <c r="C728" s="392" t="e">
        <f>IF(Tabla1[[#This Row],[Código_Actividad]]="","",'[5]Formulario PPGR1'!#REF!)</f>
        <v>#REF!</v>
      </c>
      <c r="D728" s="392" t="e">
        <f>IF(Tabla1[[#This Row],[Código_Actividad]]="","",'[5]Formulario PPGR1'!#REF!)</f>
        <v>#REF!</v>
      </c>
      <c r="E728" s="392" t="e">
        <f>IF(Tabla1[[#This Row],[Código_Actividad]]="","",'[5]Formulario PPGR1'!#REF!)</f>
        <v>#REF!</v>
      </c>
      <c r="F728" s="392" t="e">
        <f>IF(Tabla1[[#This Row],[Código_Actividad]]="","",'[5]Formulario PPGR1'!#REF!)</f>
        <v>#REF!</v>
      </c>
      <c r="G728" s="381" t="s">
        <v>2591</v>
      </c>
      <c r="H728" s="381" t="s">
        <v>2592</v>
      </c>
      <c r="I728" s="381" t="s">
        <v>1761</v>
      </c>
      <c r="J728" s="381">
        <v>4</v>
      </c>
      <c r="K728" s="382">
        <v>250</v>
      </c>
      <c r="L728" s="382" t="e">
        <f>[6]!Tabla1[[#This Row],[Cantidad de Insumos]]*[6]!Tabla1[[#This Row],[Precio Unitario]]</f>
        <v>#REF!</v>
      </c>
      <c r="M728" s="383">
        <v>239301</v>
      </c>
      <c r="N728" s="384" t="s">
        <v>33</v>
      </c>
    </row>
    <row r="729" spans="2:14" ht="15.75">
      <c r="B729" s="392" t="e">
        <f>IF(Tabla1[[#This Row],[Código_Actividad]]="","",CONCATENATE(Tabla1[[#This Row],[POA]],".",Tabla1[[#This Row],[SRS]],".",Tabla1[[#This Row],[AREA]],".",Tabla1[[#This Row],[TIPO]]))</f>
        <v>#REF!</v>
      </c>
      <c r="C729" s="392" t="e">
        <f>IF(Tabla1[[#This Row],[Código_Actividad]]="","",'[5]Formulario PPGR1'!#REF!)</f>
        <v>#REF!</v>
      </c>
      <c r="D729" s="392" t="e">
        <f>IF(Tabla1[[#This Row],[Código_Actividad]]="","",'[5]Formulario PPGR1'!#REF!)</f>
        <v>#REF!</v>
      </c>
      <c r="E729" s="392" t="e">
        <f>IF(Tabla1[[#This Row],[Código_Actividad]]="","",'[5]Formulario PPGR1'!#REF!)</f>
        <v>#REF!</v>
      </c>
      <c r="F729" s="392" t="e">
        <f>IF(Tabla1[[#This Row],[Código_Actividad]]="","",'[5]Formulario PPGR1'!#REF!)</f>
        <v>#REF!</v>
      </c>
      <c r="G729" s="381" t="s">
        <v>2593</v>
      </c>
      <c r="H729" s="381" t="s">
        <v>2594</v>
      </c>
      <c r="I729" s="381" t="s">
        <v>1769</v>
      </c>
      <c r="J729" s="381">
        <v>4</v>
      </c>
      <c r="K729" s="382">
        <v>68.33</v>
      </c>
      <c r="L729" s="382" t="e">
        <f>[6]!Tabla1[[#This Row],[Cantidad de Insumos]]*[6]!Tabla1[[#This Row],[Precio Unitario]]</f>
        <v>#REF!</v>
      </c>
      <c r="M729" s="383">
        <v>234101</v>
      </c>
      <c r="N729" s="384" t="s">
        <v>33</v>
      </c>
    </row>
    <row r="730" spans="2:14" ht="15.75">
      <c r="B730" s="392" t="e">
        <f>IF(Tabla1[[#This Row],[Código_Actividad]]="","",CONCATENATE(Tabla1[[#This Row],[POA]],".",Tabla1[[#This Row],[SRS]],".",Tabla1[[#This Row],[AREA]],".",Tabla1[[#This Row],[TIPO]]))</f>
        <v>#REF!</v>
      </c>
      <c r="C730" s="392" t="e">
        <f>IF(Tabla1[[#This Row],[Código_Actividad]]="","",'[5]Formulario PPGR1'!#REF!)</f>
        <v>#REF!</v>
      </c>
      <c r="D730" s="392" t="e">
        <f>IF(Tabla1[[#This Row],[Código_Actividad]]="","",'[5]Formulario PPGR1'!#REF!)</f>
        <v>#REF!</v>
      </c>
      <c r="E730" s="392" t="e">
        <f>IF(Tabla1[[#This Row],[Código_Actividad]]="","",'[5]Formulario PPGR1'!#REF!)</f>
        <v>#REF!</v>
      </c>
      <c r="F730" s="392" t="e">
        <f>IF(Tabla1[[#This Row],[Código_Actividad]]="","",'[5]Formulario PPGR1'!#REF!)</f>
        <v>#REF!</v>
      </c>
      <c r="G730" s="381" t="s">
        <v>2595</v>
      </c>
      <c r="H730" s="381" t="s">
        <v>2596</v>
      </c>
      <c r="I730" s="381" t="s">
        <v>1808</v>
      </c>
      <c r="J730" s="381">
        <v>4</v>
      </c>
      <c r="K730" s="382">
        <v>69</v>
      </c>
      <c r="L730" s="382" t="e">
        <f>[6]!Tabla1[[#This Row],[Cantidad de Insumos]]*[6]!Tabla1[[#This Row],[Precio Unitario]]</f>
        <v>#REF!</v>
      </c>
      <c r="M730" s="383">
        <v>239301</v>
      </c>
      <c r="N730" s="384" t="s">
        <v>33</v>
      </c>
    </row>
    <row r="731" spans="2:14" ht="15.75">
      <c r="B731" s="392" t="e">
        <f>IF(Tabla1[[#This Row],[Código_Actividad]]="","",CONCATENATE(Tabla1[[#This Row],[POA]],".",Tabla1[[#This Row],[SRS]],".",Tabla1[[#This Row],[AREA]],".",Tabla1[[#This Row],[TIPO]]))</f>
        <v>#REF!</v>
      </c>
      <c r="C731" s="392" t="e">
        <f>IF(Tabla1[[#This Row],[Código_Actividad]]="","",'[5]Formulario PPGR1'!#REF!)</f>
        <v>#REF!</v>
      </c>
      <c r="D731" s="392" t="e">
        <f>IF(Tabla1[[#This Row],[Código_Actividad]]="","",'[5]Formulario PPGR1'!#REF!)</f>
        <v>#REF!</v>
      </c>
      <c r="E731" s="392" t="e">
        <f>IF(Tabla1[[#This Row],[Código_Actividad]]="","",'[5]Formulario PPGR1'!#REF!)</f>
        <v>#REF!</v>
      </c>
      <c r="F731" s="392" t="e">
        <f>IF(Tabla1[[#This Row],[Código_Actividad]]="","",'[5]Formulario PPGR1'!#REF!)</f>
        <v>#REF!</v>
      </c>
      <c r="G731" s="381" t="s">
        <v>2597</v>
      </c>
      <c r="H731" s="381" t="s">
        <v>2598</v>
      </c>
      <c r="I731" s="381" t="s">
        <v>1761</v>
      </c>
      <c r="J731" s="381">
        <v>4</v>
      </c>
      <c r="K731" s="382">
        <v>1400</v>
      </c>
      <c r="L731" s="382" t="e">
        <f>[6]!Tabla1[[#This Row],[Cantidad de Insumos]]*[6]!Tabla1[[#This Row],[Precio Unitario]]</f>
        <v>#REF!</v>
      </c>
      <c r="M731" s="383">
        <v>237299</v>
      </c>
      <c r="N731" s="384" t="s">
        <v>33</v>
      </c>
    </row>
    <row r="732" spans="2:14" ht="15.75">
      <c r="B732" s="392" t="e">
        <f>IF(Tabla1[[#This Row],[Código_Actividad]]="","",CONCATENATE(Tabla1[[#This Row],[POA]],".",Tabla1[[#This Row],[SRS]],".",Tabla1[[#This Row],[AREA]],".",Tabla1[[#This Row],[TIPO]]))</f>
        <v>#REF!</v>
      </c>
      <c r="C732" s="392" t="e">
        <f>IF(Tabla1[[#This Row],[Código_Actividad]]="","",'[5]Formulario PPGR1'!#REF!)</f>
        <v>#REF!</v>
      </c>
      <c r="D732" s="392" t="e">
        <f>IF(Tabla1[[#This Row],[Código_Actividad]]="","",'[5]Formulario PPGR1'!#REF!)</f>
        <v>#REF!</v>
      </c>
      <c r="E732" s="392" t="e">
        <f>IF(Tabla1[[#This Row],[Código_Actividad]]="","",'[5]Formulario PPGR1'!#REF!)</f>
        <v>#REF!</v>
      </c>
      <c r="F732" s="392" t="e">
        <f>IF(Tabla1[[#This Row],[Código_Actividad]]="","",'[5]Formulario PPGR1'!#REF!)</f>
        <v>#REF!</v>
      </c>
      <c r="G732" s="381" t="s">
        <v>2599</v>
      </c>
      <c r="H732" s="381" t="s">
        <v>2600</v>
      </c>
      <c r="I732" s="381" t="s">
        <v>1761</v>
      </c>
      <c r="J732" s="381">
        <v>80</v>
      </c>
      <c r="K732" s="382">
        <v>1400</v>
      </c>
      <c r="L732" s="382" t="e">
        <f>[6]!Tabla1[[#This Row],[Cantidad de Insumos]]*[6]!Tabla1[[#This Row],[Precio Unitario]]</f>
        <v>#REF!</v>
      </c>
      <c r="M732" s="383">
        <v>237299</v>
      </c>
      <c r="N732" s="384" t="s">
        <v>33</v>
      </c>
    </row>
    <row r="733" spans="2:14" ht="15.75">
      <c r="B733" s="392" t="e">
        <f>IF(Tabla1[[#This Row],[Código_Actividad]]="","",CONCATENATE(Tabla1[[#This Row],[POA]],".",Tabla1[[#This Row],[SRS]],".",Tabla1[[#This Row],[AREA]],".",Tabla1[[#This Row],[TIPO]]))</f>
        <v>#REF!</v>
      </c>
      <c r="C733" s="392" t="e">
        <f>IF(Tabla1[[#This Row],[Código_Actividad]]="","",'[5]Formulario PPGR1'!#REF!)</f>
        <v>#REF!</v>
      </c>
      <c r="D733" s="392" t="e">
        <f>IF(Tabla1[[#This Row],[Código_Actividad]]="","",'[5]Formulario PPGR1'!#REF!)</f>
        <v>#REF!</v>
      </c>
      <c r="E733" s="392" t="e">
        <f>IF(Tabla1[[#This Row],[Código_Actividad]]="","",'[5]Formulario PPGR1'!#REF!)</f>
        <v>#REF!</v>
      </c>
      <c r="F733" s="392" t="e">
        <f>IF(Tabla1[[#This Row],[Código_Actividad]]="","",'[5]Formulario PPGR1'!#REF!)</f>
        <v>#REF!</v>
      </c>
      <c r="G733" s="381" t="s">
        <v>2601</v>
      </c>
      <c r="H733" s="381" t="s">
        <v>2602</v>
      </c>
      <c r="I733" s="381" t="s">
        <v>1769</v>
      </c>
      <c r="J733" s="381">
        <v>4</v>
      </c>
      <c r="K733" s="382">
        <v>1400</v>
      </c>
      <c r="L733" s="382" t="e">
        <f>[6]!Tabla1[[#This Row],[Cantidad de Insumos]]*[6]!Tabla1[[#This Row],[Precio Unitario]]</f>
        <v>#REF!</v>
      </c>
      <c r="M733" s="383">
        <v>237299</v>
      </c>
      <c r="N733" s="384" t="s">
        <v>33</v>
      </c>
    </row>
    <row r="734" spans="2:14" ht="15.75">
      <c r="B734" s="392" t="e">
        <f>IF(Tabla1[[#This Row],[Código_Actividad]]="","",CONCATENATE(Tabla1[[#This Row],[POA]],".",Tabla1[[#This Row],[SRS]],".",Tabla1[[#This Row],[AREA]],".",Tabla1[[#This Row],[TIPO]]))</f>
        <v>#REF!</v>
      </c>
      <c r="C734" s="392" t="e">
        <f>IF(Tabla1[[#This Row],[Código_Actividad]]="","",'[5]Formulario PPGR1'!#REF!)</f>
        <v>#REF!</v>
      </c>
      <c r="D734" s="392" t="e">
        <f>IF(Tabla1[[#This Row],[Código_Actividad]]="","",'[5]Formulario PPGR1'!#REF!)</f>
        <v>#REF!</v>
      </c>
      <c r="E734" s="392" t="e">
        <f>IF(Tabla1[[#This Row],[Código_Actividad]]="","",'[5]Formulario PPGR1'!#REF!)</f>
        <v>#REF!</v>
      </c>
      <c r="F734" s="392" t="e">
        <f>IF(Tabla1[[#This Row],[Código_Actividad]]="","",'[5]Formulario PPGR1'!#REF!)</f>
        <v>#REF!</v>
      </c>
      <c r="G734" s="381" t="s">
        <v>2603</v>
      </c>
      <c r="H734" s="381" t="s">
        <v>2604</v>
      </c>
      <c r="I734" s="381" t="s">
        <v>1761</v>
      </c>
      <c r="J734" s="381">
        <v>4</v>
      </c>
      <c r="K734" s="382">
        <v>1400</v>
      </c>
      <c r="L734" s="382" t="e">
        <f>[6]!Tabla1[[#This Row],[Cantidad de Insumos]]*[6]!Tabla1[[#This Row],[Precio Unitario]]</f>
        <v>#REF!</v>
      </c>
      <c r="M734" s="383">
        <v>237299</v>
      </c>
      <c r="N734" s="384" t="s">
        <v>33</v>
      </c>
    </row>
    <row r="735" spans="2:14" ht="15.75">
      <c r="B735" s="392" t="e">
        <f>IF(Tabla1[[#This Row],[Código_Actividad]]="","",CONCATENATE(Tabla1[[#This Row],[POA]],".",Tabla1[[#This Row],[SRS]],".",Tabla1[[#This Row],[AREA]],".",Tabla1[[#This Row],[TIPO]]))</f>
        <v>#REF!</v>
      </c>
      <c r="C735" s="392" t="e">
        <f>IF(Tabla1[[#This Row],[Código_Actividad]]="","",'[5]Formulario PPGR1'!#REF!)</f>
        <v>#REF!</v>
      </c>
      <c r="D735" s="392" t="e">
        <f>IF(Tabla1[[#This Row],[Código_Actividad]]="","",'[5]Formulario PPGR1'!#REF!)</f>
        <v>#REF!</v>
      </c>
      <c r="E735" s="392" t="e">
        <f>IF(Tabla1[[#This Row],[Código_Actividad]]="","",'[5]Formulario PPGR1'!#REF!)</f>
        <v>#REF!</v>
      </c>
      <c r="F735" s="392" t="e">
        <f>IF(Tabla1[[#This Row],[Código_Actividad]]="","",'[5]Formulario PPGR1'!#REF!)</f>
        <v>#REF!</v>
      </c>
      <c r="G735" s="381" t="s">
        <v>2605</v>
      </c>
      <c r="H735" s="381" t="s">
        <v>2604</v>
      </c>
      <c r="I735" s="381" t="s">
        <v>1761</v>
      </c>
      <c r="J735" s="381">
        <v>4</v>
      </c>
      <c r="K735" s="382">
        <v>1400</v>
      </c>
      <c r="L735" s="382" t="e">
        <f>[6]!Tabla1[[#This Row],[Cantidad de Insumos]]*[6]!Tabla1[[#This Row],[Precio Unitario]]</f>
        <v>#REF!</v>
      </c>
      <c r="M735" s="383">
        <v>237299</v>
      </c>
      <c r="N735" s="384" t="s">
        <v>33</v>
      </c>
    </row>
    <row r="736" spans="2:14" ht="15.75">
      <c r="B736" s="392" t="e">
        <f>IF(Tabla1[[#This Row],[Código_Actividad]]="","",CONCATENATE(Tabla1[[#This Row],[POA]],".",Tabla1[[#This Row],[SRS]],".",Tabla1[[#This Row],[AREA]],".",Tabla1[[#This Row],[TIPO]]))</f>
        <v>#REF!</v>
      </c>
      <c r="C736" s="392" t="e">
        <f>IF(Tabla1[[#This Row],[Código_Actividad]]="","",'[5]Formulario PPGR1'!#REF!)</f>
        <v>#REF!</v>
      </c>
      <c r="D736" s="392" t="e">
        <f>IF(Tabla1[[#This Row],[Código_Actividad]]="","",'[5]Formulario PPGR1'!#REF!)</f>
        <v>#REF!</v>
      </c>
      <c r="E736" s="392" t="e">
        <f>IF(Tabla1[[#This Row],[Código_Actividad]]="","",'[5]Formulario PPGR1'!#REF!)</f>
        <v>#REF!</v>
      </c>
      <c r="F736" s="392" t="e">
        <f>IF(Tabla1[[#This Row],[Código_Actividad]]="","",'[5]Formulario PPGR1'!#REF!)</f>
        <v>#REF!</v>
      </c>
      <c r="G736" s="381" t="s">
        <v>2606</v>
      </c>
      <c r="H736" s="381" t="s">
        <v>2607</v>
      </c>
      <c r="I736" s="381" t="s">
        <v>1769</v>
      </c>
      <c r="J736" s="381">
        <v>4</v>
      </c>
      <c r="K736" s="382">
        <v>1400</v>
      </c>
      <c r="L736" s="382" t="e">
        <f>[6]!Tabla1[[#This Row],[Cantidad de Insumos]]*[6]!Tabla1[[#This Row],[Precio Unitario]]</f>
        <v>#REF!</v>
      </c>
      <c r="M736" s="383">
        <v>237299</v>
      </c>
      <c r="N736" s="384" t="s">
        <v>33</v>
      </c>
    </row>
    <row r="737" spans="2:14" ht="15.75">
      <c r="B737" s="392" t="e">
        <f>IF(Tabla1[[#This Row],[Código_Actividad]]="","",CONCATENATE(Tabla1[[#This Row],[POA]],".",Tabla1[[#This Row],[SRS]],".",Tabla1[[#This Row],[AREA]],".",Tabla1[[#This Row],[TIPO]]))</f>
        <v>#REF!</v>
      </c>
      <c r="C737" s="392" t="e">
        <f>IF(Tabla1[[#This Row],[Código_Actividad]]="","",'[5]Formulario PPGR1'!#REF!)</f>
        <v>#REF!</v>
      </c>
      <c r="D737" s="392" t="e">
        <f>IF(Tabla1[[#This Row],[Código_Actividad]]="","",'[5]Formulario PPGR1'!#REF!)</f>
        <v>#REF!</v>
      </c>
      <c r="E737" s="392" t="e">
        <f>IF(Tabla1[[#This Row],[Código_Actividad]]="","",'[5]Formulario PPGR1'!#REF!)</f>
        <v>#REF!</v>
      </c>
      <c r="F737" s="392" t="e">
        <f>IF(Tabla1[[#This Row],[Código_Actividad]]="","",'[5]Formulario PPGR1'!#REF!)</f>
        <v>#REF!</v>
      </c>
      <c r="G737" s="381" t="s">
        <v>2608</v>
      </c>
      <c r="H737" s="381" t="s">
        <v>2609</v>
      </c>
      <c r="I737" s="381" t="s">
        <v>1764</v>
      </c>
      <c r="J737" s="381">
        <v>4</v>
      </c>
      <c r="K737" s="382">
        <v>1400</v>
      </c>
      <c r="L737" s="382" t="e">
        <f>[6]!Tabla1[[#This Row],[Cantidad de Insumos]]*[6]!Tabla1[[#This Row],[Precio Unitario]]</f>
        <v>#REF!</v>
      </c>
      <c r="M737" s="383">
        <v>237299</v>
      </c>
      <c r="N737" s="384" t="s">
        <v>33</v>
      </c>
    </row>
    <row r="738" spans="2:14" ht="15.75">
      <c r="B738" s="392" t="e">
        <f>IF(Tabla1[[#This Row],[Código_Actividad]]="","",CONCATENATE(Tabla1[[#This Row],[POA]],".",Tabla1[[#This Row],[SRS]],".",Tabla1[[#This Row],[AREA]],".",Tabla1[[#This Row],[TIPO]]))</f>
        <v>#REF!</v>
      </c>
      <c r="C738" s="392" t="e">
        <f>IF(Tabla1[[#This Row],[Código_Actividad]]="","",'[5]Formulario PPGR1'!#REF!)</f>
        <v>#REF!</v>
      </c>
      <c r="D738" s="392" t="e">
        <f>IF(Tabla1[[#This Row],[Código_Actividad]]="","",'[5]Formulario PPGR1'!#REF!)</f>
        <v>#REF!</v>
      </c>
      <c r="E738" s="392" t="e">
        <f>IF(Tabla1[[#This Row],[Código_Actividad]]="","",'[5]Formulario PPGR1'!#REF!)</f>
        <v>#REF!</v>
      </c>
      <c r="F738" s="392" t="e">
        <f>IF(Tabla1[[#This Row],[Código_Actividad]]="","",'[5]Formulario PPGR1'!#REF!)</f>
        <v>#REF!</v>
      </c>
      <c r="G738" s="381" t="s">
        <v>2610</v>
      </c>
      <c r="H738" s="381" t="s">
        <v>2611</v>
      </c>
      <c r="I738" s="381" t="s">
        <v>324</v>
      </c>
      <c r="J738" s="381">
        <v>4</v>
      </c>
      <c r="K738" s="382">
        <v>1400</v>
      </c>
      <c r="L738" s="382" t="e">
        <f>[6]!Tabla1[[#This Row],[Cantidad de Insumos]]*[6]!Tabla1[[#This Row],[Precio Unitario]]</f>
        <v>#REF!</v>
      </c>
      <c r="M738" s="383">
        <v>237299</v>
      </c>
      <c r="N738" s="384" t="s">
        <v>33</v>
      </c>
    </row>
    <row r="739" spans="2:14" ht="15.75">
      <c r="B739" s="392" t="e">
        <f>IF(Tabla1[[#This Row],[Código_Actividad]]="","",CONCATENATE(Tabla1[[#This Row],[POA]],".",Tabla1[[#This Row],[SRS]],".",Tabla1[[#This Row],[AREA]],".",Tabla1[[#This Row],[TIPO]]))</f>
        <v>#REF!</v>
      </c>
      <c r="C739" s="392" t="e">
        <f>IF(Tabla1[[#This Row],[Código_Actividad]]="","",'[5]Formulario PPGR1'!#REF!)</f>
        <v>#REF!</v>
      </c>
      <c r="D739" s="392" t="e">
        <f>IF(Tabla1[[#This Row],[Código_Actividad]]="","",'[5]Formulario PPGR1'!#REF!)</f>
        <v>#REF!</v>
      </c>
      <c r="E739" s="392" t="e">
        <f>IF(Tabla1[[#This Row],[Código_Actividad]]="","",'[5]Formulario PPGR1'!#REF!)</f>
        <v>#REF!</v>
      </c>
      <c r="F739" s="392" t="e">
        <f>IF(Tabla1[[#This Row],[Código_Actividad]]="","",'[5]Formulario PPGR1'!#REF!)</f>
        <v>#REF!</v>
      </c>
      <c r="G739" s="381" t="s">
        <v>2612</v>
      </c>
      <c r="H739" s="381" t="s">
        <v>2613</v>
      </c>
      <c r="I739" s="381" t="s">
        <v>1764</v>
      </c>
      <c r="J739" s="381">
        <v>4</v>
      </c>
      <c r="K739" s="382">
        <v>1400</v>
      </c>
      <c r="L739" s="382" t="e">
        <f>[6]!Tabla1[[#This Row],[Cantidad de Insumos]]*[6]!Tabla1[[#This Row],[Precio Unitario]]</f>
        <v>#REF!</v>
      </c>
      <c r="M739" s="383">
        <v>237299</v>
      </c>
      <c r="N739" s="384" t="s">
        <v>33</v>
      </c>
    </row>
    <row r="740" spans="2:14" ht="15.75">
      <c r="B740" s="392" t="e">
        <f>IF(Tabla1[[#This Row],[Código_Actividad]]="","",CONCATENATE(Tabla1[[#This Row],[POA]],".",Tabla1[[#This Row],[SRS]],".",Tabla1[[#This Row],[AREA]],".",Tabla1[[#This Row],[TIPO]]))</f>
        <v>#REF!</v>
      </c>
      <c r="C740" s="392" t="e">
        <f>IF(Tabla1[[#This Row],[Código_Actividad]]="","",'[5]Formulario PPGR1'!#REF!)</f>
        <v>#REF!</v>
      </c>
      <c r="D740" s="392" t="e">
        <f>IF(Tabla1[[#This Row],[Código_Actividad]]="","",'[5]Formulario PPGR1'!#REF!)</f>
        <v>#REF!</v>
      </c>
      <c r="E740" s="392" t="e">
        <f>IF(Tabla1[[#This Row],[Código_Actividad]]="","",'[5]Formulario PPGR1'!#REF!)</f>
        <v>#REF!</v>
      </c>
      <c r="F740" s="392" t="e">
        <f>IF(Tabla1[[#This Row],[Código_Actividad]]="","",'[5]Formulario PPGR1'!#REF!)</f>
        <v>#REF!</v>
      </c>
      <c r="G740" s="381" t="s">
        <v>2614</v>
      </c>
      <c r="H740" s="381" t="s">
        <v>2615</v>
      </c>
      <c r="I740" s="381" t="s">
        <v>1764</v>
      </c>
      <c r="J740" s="381">
        <v>480</v>
      </c>
      <c r="K740" s="382">
        <v>224.9</v>
      </c>
      <c r="L740" s="382" t="e">
        <f>[6]!Tabla1[[#This Row],[Cantidad de Insumos]]*[6]!Tabla1[[#This Row],[Precio Unitario]]</f>
        <v>#REF!</v>
      </c>
      <c r="M740" s="383">
        <v>237299</v>
      </c>
      <c r="N740" s="384" t="s">
        <v>33</v>
      </c>
    </row>
    <row r="741" spans="2:14" ht="15.75">
      <c r="B741" s="392" t="e">
        <f>IF(Tabla1[[#This Row],[Código_Actividad]]="","",CONCATENATE(Tabla1[[#This Row],[POA]],".",Tabla1[[#This Row],[SRS]],".",Tabla1[[#This Row],[AREA]],".",Tabla1[[#This Row],[TIPO]]))</f>
        <v>#REF!</v>
      </c>
      <c r="C741" s="392" t="e">
        <f>IF(Tabla1[[#This Row],[Código_Actividad]]="","",'[5]Formulario PPGR1'!#REF!)</f>
        <v>#REF!</v>
      </c>
      <c r="D741" s="392" t="e">
        <f>IF(Tabla1[[#This Row],[Código_Actividad]]="","",'[5]Formulario PPGR1'!#REF!)</f>
        <v>#REF!</v>
      </c>
      <c r="E741" s="392" t="e">
        <f>IF(Tabla1[[#This Row],[Código_Actividad]]="","",'[5]Formulario PPGR1'!#REF!)</f>
        <v>#REF!</v>
      </c>
      <c r="F741" s="392" t="e">
        <f>IF(Tabla1[[#This Row],[Código_Actividad]]="","",'[5]Formulario PPGR1'!#REF!)</f>
        <v>#REF!</v>
      </c>
      <c r="G741" s="381" t="s">
        <v>2616</v>
      </c>
      <c r="H741" s="381" t="s">
        <v>2617</v>
      </c>
      <c r="I741" s="381" t="s">
        <v>1761</v>
      </c>
      <c r="J741" s="381">
        <v>2400</v>
      </c>
      <c r="K741" s="382">
        <v>31</v>
      </c>
      <c r="L741" s="382" t="e">
        <f>[6]!Tabla1[[#This Row],[Cantidad de Insumos]]*[6]!Tabla1[[#This Row],[Precio Unitario]]</f>
        <v>#REF!</v>
      </c>
      <c r="M741" s="383">
        <v>237299</v>
      </c>
      <c r="N741" s="384" t="s">
        <v>33</v>
      </c>
    </row>
    <row r="742" spans="2:14" ht="15.75">
      <c r="B742" s="392" t="e">
        <f>IF(Tabla1[[#This Row],[Código_Actividad]]="","",CONCATENATE(Tabla1[[#This Row],[POA]],".",Tabla1[[#This Row],[SRS]],".",Tabla1[[#This Row],[AREA]],".",Tabla1[[#This Row],[TIPO]]))</f>
        <v>#REF!</v>
      </c>
      <c r="C742" s="392" t="e">
        <f>IF(Tabla1[[#This Row],[Código_Actividad]]="","",'[5]Formulario PPGR1'!#REF!)</f>
        <v>#REF!</v>
      </c>
      <c r="D742" s="392" t="e">
        <f>IF(Tabla1[[#This Row],[Código_Actividad]]="","",'[5]Formulario PPGR1'!#REF!)</f>
        <v>#REF!</v>
      </c>
      <c r="E742" s="392" t="e">
        <f>IF(Tabla1[[#This Row],[Código_Actividad]]="","",'[5]Formulario PPGR1'!#REF!)</f>
        <v>#REF!</v>
      </c>
      <c r="F742" s="392" t="e">
        <f>IF(Tabla1[[#This Row],[Código_Actividad]]="","",'[5]Formulario PPGR1'!#REF!)</f>
        <v>#REF!</v>
      </c>
      <c r="G742" s="381" t="s">
        <v>2618</v>
      </c>
      <c r="H742" s="381" t="s">
        <v>2619</v>
      </c>
      <c r="I742" s="381" t="s">
        <v>1761</v>
      </c>
      <c r="J742" s="381">
        <v>4</v>
      </c>
      <c r="K742" s="382">
        <v>450</v>
      </c>
      <c r="L742" s="382" t="e">
        <f>[6]!Tabla1[[#This Row],[Cantidad de Insumos]]*[6]!Tabla1[[#This Row],[Precio Unitario]]</f>
        <v>#REF!</v>
      </c>
      <c r="M742" s="383">
        <v>237299</v>
      </c>
      <c r="N742" s="384" t="s">
        <v>33</v>
      </c>
    </row>
    <row r="743" spans="2:14" ht="15.75">
      <c r="B743" s="392" t="e">
        <f>IF(Tabla1[[#This Row],[Código_Actividad]]="","",CONCATENATE(Tabla1[[#This Row],[POA]],".",Tabla1[[#This Row],[SRS]],".",Tabla1[[#This Row],[AREA]],".",Tabla1[[#This Row],[TIPO]]))</f>
        <v>#REF!</v>
      </c>
      <c r="C743" s="392" t="e">
        <f>IF(Tabla1[[#This Row],[Código_Actividad]]="","",'[5]Formulario PPGR1'!#REF!)</f>
        <v>#REF!</v>
      </c>
      <c r="D743" s="392" t="e">
        <f>IF(Tabla1[[#This Row],[Código_Actividad]]="","",'[5]Formulario PPGR1'!#REF!)</f>
        <v>#REF!</v>
      </c>
      <c r="E743" s="392" t="e">
        <f>IF(Tabla1[[#This Row],[Código_Actividad]]="","",'[5]Formulario PPGR1'!#REF!)</f>
        <v>#REF!</v>
      </c>
      <c r="F743" s="392" t="e">
        <f>IF(Tabla1[[#This Row],[Código_Actividad]]="","",'[5]Formulario PPGR1'!#REF!)</f>
        <v>#REF!</v>
      </c>
      <c r="G743" s="381" t="s">
        <v>2620</v>
      </c>
      <c r="H743" s="381" t="s">
        <v>2621</v>
      </c>
      <c r="I743" s="381" t="s">
        <v>1761</v>
      </c>
      <c r="J743" s="381">
        <v>60</v>
      </c>
      <c r="K743" s="382">
        <v>350</v>
      </c>
      <c r="L743" s="382" t="e">
        <f>[6]!Tabla1[[#This Row],[Cantidad de Insumos]]*[6]!Tabla1[[#This Row],[Precio Unitario]]</f>
        <v>#REF!</v>
      </c>
      <c r="M743" s="383">
        <v>237299</v>
      </c>
      <c r="N743" s="384" t="s">
        <v>33</v>
      </c>
    </row>
    <row r="744" spans="2:14" ht="15.75">
      <c r="B744" s="392" t="e">
        <f>IF(Tabla1[[#This Row],[Código_Actividad]]="","",CONCATENATE(Tabla1[[#This Row],[POA]],".",Tabla1[[#This Row],[SRS]],".",Tabla1[[#This Row],[AREA]],".",Tabla1[[#This Row],[TIPO]]))</f>
        <v>#REF!</v>
      </c>
      <c r="C744" s="392" t="e">
        <f>IF(Tabla1[[#This Row],[Código_Actividad]]="","",'[5]Formulario PPGR1'!#REF!)</f>
        <v>#REF!</v>
      </c>
      <c r="D744" s="392" t="e">
        <f>IF(Tabla1[[#This Row],[Código_Actividad]]="","",'[5]Formulario PPGR1'!#REF!)</f>
        <v>#REF!</v>
      </c>
      <c r="E744" s="392" t="e">
        <f>IF(Tabla1[[#This Row],[Código_Actividad]]="","",'[5]Formulario PPGR1'!#REF!)</f>
        <v>#REF!</v>
      </c>
      <c r="F744" s="392" t="e">
        <f>IF(Tabla1[[#This Row],[Código_Actividad]]="","",'[5]Formulario PPGR1'!#REF!)</f>
        <v>#REF!</v>
      </c>
      <c r="G744" s="381" t="s">
        <v>2622</v>
      </c>
      <c r="H744" s="381" t="s">
        <v>2623</v>
      </c>
      <c r="I744" s="381" t="s">
        <v>1769</v>
      </c>
      <c r="J744" s="381">
        <v>4</v>
      </c>
      <c r="K744" s="382">
        <v>325</v>
      </c>
      <c r="L744" s="382" t="e">
        <f>[6]!Tabla1[[#This Row],[Cantidad de Insumos]]*[6]!Tabla1[[#This Row],[Precio Unitario]]</f>
        <v>#REF!</v>
      </c>
      <c r="M744" s="383">
        <v>237299</v>
      </c>
      <c r="N744" s="384" t="s">
        <v>33</v>
      </c>
    </row>
    <row r="745" spans="2:14" ht="15.75">
      <c r="B745" s="392" t="e">
        <f>IF(Tabla1[[#This Row],[Código_Actividad]]="","",CONCATENATE(Tabla1[[#This Row],[POA]],".",Tabla1[[#This Row],[SRS]],".",Tabla1[[#This Row],[AREA]],".",Tabla1[[#This Row],[TIPO]]))</f>
        <v>#REF!</v>
      </c>
      <c r="C745" s="392" t="e">
        <f>IF(Tabla1[[#This Row],[Código_Actividad]]="","",'[5]Formulario PPGR1'!#REF!)</f>
        <v>#REF!</v>
      </c>
      <c r="D745" s="392" t="e">
        <f>IF(Tabla1[[#This Row],[Código_Actividad]]="","",'[5]Formulario PPGR1'!#REF!)</f>
        <v>#REF!</v>
      </c>
      <c r="E745" s="392" t="e">
        <f>IF(Tabla1[[#This Row],[Código_Actividad]]="","",'[5]Formulario PPGR1'!#REF!)</f>
        <v>#REF!</v>
      </c>
      <c r="F745" s="392" t="e">
        <f>IF(Tabla1[[#This Row],[Código_Actividad]]="","",'[5]Formulario PPGR1'!#REF!)</f>
        <v>#REF!</v>
      </c>
      <c r="G745" s="381" t="s">
        <v>2624</v>
      </c>
      <c r="H745" s="381" t="s">
        <v>2625</v>
      </c>
      <c r="I745" s="381" t="s">
        <v>1769</v>
      </c>
      <c r="J745" s="381">
        <v>4</v>
      </c>
      <c r="K745" s="382">
        <v>400</v>
      </c>
      <c r="L745" s="382" t="e">
        <f>[6]!Tabla1[[#This Row],[Cantidad de Insumos]]*[6]!Tabla1[[#This Row],[Precio Unitario]]</f>
        <v>#REF!</v>
      </c>
      <c r="M745" s="383">
        <v>237299</v>
      </c>
      <c r="N745" s="384" t="s">
        <v>33</v>
      </c>
    </row>
    <row r="746" spans="2:14" ht="15.75">
      <c r="B746" s="392" t="e">
        <f>IF(Tabla1[[#This Row],[Código_Actividad]]="","",CONCATENATE(Tabla1[[#This Row],[POA]],".",Tabla1[[#This Row],[SRS]],".",Tabla1[[#This Row],[AREA]],".",Tabla1[[#This Row],[TIPO]]))</f>
        <v>#REF!</v>
      </c>
      <c r="C746" s="392" t="e">
        <f>IF(Tabla1[[#This Row],[Código_Actividad]]="","",'[5]Formulario PPGR1'!#REF!)</f>
        <v>#REF!</v>
      </c>
      <c r="D746" s="392" t="e">
        <f>IF(Tabla1[[#This Row],[Código_Actividad]]="","",'[5]Formulario PPGR1'!#REF!)</f>
        <v>#REF!</v>
      </c>
      <c r="E746" s="392" t="e">
        <f>IF(Tabla1[[#This Row],[Código_Actividad]]="","",'[5]Formulario PPGR1'!#REF!)</f>
        <v>#REF!</v>
      </c>
      <c r="F746" s="392" t="e">
        <f>IF(Tabla1[[#This Row],[Código_Actividad]]="","",'[5]Formulario PPGR1'!#REF!)</f>
        <v>#REF!</v>
      </c>
      <c r="G746" s="381" t="s">
        <v>2626</v>
      </c>
      <c r="H746" s="381" t="s">
        <v>2627</v>
      </c>
      <c r="I746" s="381" t="s">
        <v>1769</v>
      </c>
      <c r="J746" s="381">
        <v>4</v>
      </c>
      <c r="K746" s="382">
        <v>405</v>
      </c>
      <c r="L746" s="382" t="e">
        <f>[6]!Tabla1[[#This Row],[Cantidad de Insumos]]*[6]!Tabla1[[#This Row],[Precio Unitario]]</f>
        <v>#REF!</v>
      </c>
      <c r="M746" s="383">
        <v>237299</v>
      </c>
      <c r="N746" s="384" t="s">
        <v>33</v>
      </c>
    </row>
    <row r="747" spans="2:14" ht="15.75">
      <c r="B747" s="392" t="e">
        <f>IF(Tabla1[[#This Row],[Código_Actividad]]="","",CONCATENATE(Tabla1[[#This Row],[POA]],".",Tabla1[[#This Row],[SRS]],".",Tabla1[[#This Row],[AREA]],".",Tabla1[[#This Row],[TIPO]]))</f>
        <v>#REF!</v>
      </c>
      <c r="C747" s="392" t="e">
        <f>IF(Tabla1[[#This Row],[Código_Actividad]]="","",'[5]Formulario PPGR1'!#REF!)</f>
        <v>#REF!</v>
      </c>
      <c r="D747" s="392" t="e">
        <f>IF(Tabla1[[#This Row],[Código_Actividad]]="","",'[5]Formulario PPGR1'!#REF!)</f>
        <v>#REF!</v>
      </c>
      <c r="E747" s="392" t="e">
        <f>IF(Tabla1[[#This Row],[Código_Actividad]]="","",'[5]Formulario PPGR1'!#REF!)</f>
        <v>#REF!</v>
      </c>
      <c r="F747" s="392" t="e">
        <f>IF(Tabla1[[#This Row],[Código_Actividad]]="","",'[5]Formulario PPGR1'!#REF!)</f>
        <v>#REF!</v>
      </c>
      <c r="G747" s="381" t="s">
        <v>2628</v>
      </c>
      <c r="H747" s="381" t="s">
        <v>2629</v>
      </c>
      <c r="I747" s="381" t="s">
        <v>1761</v>
      </c>
      <c r="J747" s="381">
        <v>4</v>
      </c>
      <c r="K747" s="382">
        <v>410</v>
      </c>
      <c r="L747" s="382" t="e">
        <f>[6]!Tabla1[[#This Row],[Cantidad de Insumos]]*[6]!Tabla1[[#This Row],[Precio Unitario]]</f>
        <v>#REF!</v>
      </c>
      <c r="M747" s="383">
        <v>237299</v>
      </c>
      <c r="N747" s="384" t="s">
        <v>33</v>
      </c>
    </row>
    <row r="748" spans="2:14" ht="15.75">
      <c r="B748" s="392" t="e">
        <f>IF(Tabla1[[#This Row],[Código_Actividad]]="","",CONCATENATE(Tabla1[[#This Row],[POA]],".",Tabla1[[#This Row],[SRS]],".",Tabla1[[#This Row],[AREA]],".",Tabla1[[#This Row],[TIPO]]))</f>
        <v>#REF!</v>
      </c>
      <c r="C748" s="392" t="e">
        <f>IF(Tabla1[[#This Row],[Código_Actividad]]="","",'[5]Formulario PPGR1'!#REF!)</f>
        <v>#REF!</v>
      </c>
      <c r="D748" s="392" t="e">
        <f>IF(Tabla1[[#This Row],[Código_Actividad]]="","",'[5]Formulario PPGR1'!#REF!)</f>
        <v>#REF!</v>
      </c>
      <c r="E748" s="392" t="e">
        <f>IF(Tabla1[[#This Row],[Código_Actividad]]="","",'[5]Formulario PPGR1'!#REF!)</f>
        <v>#REF!</v>
      </c>
      <c r="F748" s="392" t="e">
        <f>IF(Tabla1[[#This Row],[Código_Actividad]]="","",'[5]Formulario PPGR1'!#REF!)</f>
        <v>#REF!</v>
      </c>
      <c r="G748" s="381" t="s">
        <v>2630</v>
      </c>
      <c r="H748" s="381" t="s">
        <v>2631</v>
      </c>
      <c r="I748" s="381" t="s">
        <v>1769</v>
      </c>
      <c r="J748" s="381">
        <v>4</v>
      </c>
      <c r="K748" s="382">
        <v>425</v>
      </c>
      <c r="L748" s="382" t="e">
        <f>[6]!Tabla1[[#This Row],[Cantidad de Insumos]]*[6]!Tabla1[[#This Row],[Precio Unitario]]</f>
        <v>#REF!</v>
      </c>
      <c r="M748" s="383">
        <v>237299</v>
      </c>
      <c r="N748" s="384" t="s">
        <v>33</v>
      </c>
    </row>
    <row r="749" spans="2:14" ht="15.75">
      <c r="B749" s="392" t="e">
        <f>IF(Tabla1[[#This Row],[Código_Actividad]]="","",CONCATENATE(Tabla1[[#This Row],[POA]],".",Tabla1[[#This Row],[SRS]],".",Tabla1[[#This Row],[AREA]],".",Tabla1[[#This Row],[TIPO]]))</f>
        <v>#REF!</v>
      </c>
      <c r="C749" s="392" t="e">
        <f>IF(Tabla1[[#This Row],[Código_Actividad]]="","",'[5]Formulario PPGR1'!#REF!)</f>
        <v>#REF!</v>
      </c>
      <c r="D749" s="392" t="e">
        <f>IF(Tabla1[[#This Row],[Código_Actividad]]="","",'[5]Formulario PPGR1'!#REF!)</f>
        <v>#REF!</v>
      </c>
      <c r="E749" s="392" t="e">
        <f>IF(Tabla1[[#This Row],[Código_Actividad]]="","",'[5]Formulario PPGR1'!#REF!)</f>
        <v>#REF!</v>
      </c>
      <c r="F749" s="392" t="e">
        <f>IF(Tabla1[[#This Row],[Código_Actividad]]="","",'[5]Formulario PPGR1'!#REF!)</f>
        <v>#REF!</v>
      </c>
      <c r="G749" s="381" t="s">
        <v>2632</v>
      </c>
      <c r="H749" s="381" t="s">
        <v>2633</v>
      </c>
      <c r="I749" s="381" t="s">
        <v>1761</v>
      </c>
      <c r="J749" s="381">
        <v>4</v>
      </c>
      <c r="K749" s="382">
        <v>410</v>
      </c>
      <c r="L749" s="382" t="e">
        <f>[6]!Tabla1[[#This Row],[Cantidad de Insumos]]*[6]!Tabla1[[#This Row],[Precio Unitario]]</f>
        <v>#REF!</v>
      </c>
      <c r="M749" s="383">
        <v>237299</v>
      </c>
      <c r="N749" s="384" t="s">
        <v>33</v>
      </c>
    </row>
    <row r="750" spans="2:14" ht="15.75">
      <c r="B750" s="392" t="e">
        <f>IF(Tabla1[[#This Row],[Código_Actividad]]="","",CONCATENATE(Tabla1[[#This Row],[POA]],".",Tabla1[[#This Row],[SRS]],".",Tabla1[[#This Row],[AREA]],".",Tabla1[[#This Row],[TIPO]]))</f>
        <v>#REF!</v>
      </c>
      <c r="C750" s="392" t="e">
        <f>IF(Tabla1[[#This Row],[Código_Actividad]]="","",'[5]Formulario PPGR1'!#REF!)</f>
        <v>#REF!</v>
      </c>
      <c r="D750" s="392" t="e">
        <f>IF(Tabla1[[#This Row],[Código_Actividad]]="","",'[5]Formulario PPGR1'!#REF!)</f>
        <v>#REF!</v>
      </c>
      <c r="E750" s="392" t="e">
        <f>IF(Tabla1[[#This Row],[Código_Actividad]]="","",'[5]Formulario PPGR1'!#REF!)</f>
        <v>#REF!</v>
      </c>
      <c r="F750" s="392" t="e">
        <f>IF(Tabla1[[#This Row],[Código_Actividad]]="","",'[5]Formulario PPGR1'!#REF!)</f>
        <v>#REF!</v>
      </c>
      <c r="G750" s="381" t="s">
        <v>2634</v>
      </c>
      <c r="H750" s="381" t="s">
        <v>2635</v>
      </c>
      <c r="I750" s="381" t="s">
        <v>1761</v>
      </c>
      <c r="J750" s="381">
        <v>4</v>
      </c>
      <c r="K750" s="382">
        <v>425</v>
      </c>
      <c r="L750" s="382" t="e">
        <f>[6]!Tabla1[[#This Row],[Cantidad de Insumos]]*[6]!Tabla1[[#This Row],[Precio Unitario]]</f>
        <v>#REF!</v>
      </c>
      <c r="M750" s="383">
        <v>237299</v>
      </c>
      <c r="N750" s="384" t="s">
        <v>33</v>
      </c>
    </row>
    <row r="751" spans="2:14" ht="15.75">
      <c r="B751" s="392" t="e">
        <f>IF(Tabla1[[#This Row],[Código_Actividad]]="","",CONCATENATE(Tabla1[[#This Row],[POA]],".",Tabla1[[#This Row],[SRS]],".",Tabla1[[#This Row],[AREA]],".",Tabla1[[#This Row],[TIPO]]))</f>
        <v>#REF!</v>
      </c>
      <c r="C751" s="392" t="e">
        <f>IF(Tabla1[[#This Row],[Código_Actividad]]="","",'[5]Formulario PPGR1'!#REF!)</f>
        <v>#REF!</v>
      </c>
      <c r="D751" s="392" t="e">
        <f>IF(Tabla1[[#This Row],[Código_Actividad]]="","",'[5]Formulario PPGR1'!#REF!)</f>
        <v>#REF!</v>
      </c>
      <c r="E751" s="392" t="e">
        <f>IF(Tabla1[[#This Row],[Código_Actividad]]="","",'[5]Formulario PPGR1'!#REF!)</f>
        <v>#REF!</v>
      </c>
      <c r="F751" s="392" t="e">
        <f>IF(Tabla1[[#This Row],[Código_Actividad]]="","",'[5]Formulario PPGR1'!#REF!)</f>
        <v>#REF!</v>
      </c>
      <c r="G751" s="381" t="s">
        <v>2636</v>
      </c>
      <c r="H751" s="381" t="s">
        <v>2637</v>
      </c>
      <c r="I751" s="381" t="s">
        <v>1761</v>
      </c>
      <c r="J751" s="381">
        <v>4</v>
      </c>
      <c r="K751" s="382">
        <v>1990.3</v>
      </c>
      <c r="L751" s="382" t="e">
        <f>[6]!Tabla1[[#This Row],[Cantidad de Insumos]]*[6]!Tabla1[[#This Row],[Precio Unitario]]</f>
        <v>#REF!</v>
      </c>
      <c r="M751" s="383">
        <v>237299</v>
      </c>
      <c r="N751" s="384" t="s">
        <v>33</v>
      </c>
    </row>
    <row r="752" spans="2:14" ht="15.75">
      <c r="B752" s="392" t="e">
        <f>IF(Tabla1[[#This Row],[Código_Actividad]]="","",CONCATENATE(Tabla1[[#This Row],[POA]],".",Tabla1[[#This Row],[SRS]],".",Tabla1[[#This Row],[AREA]],".",Tabla1[[#This Row],[TIPO]]))</f>
        <v>#REF!</v>
      </c>
      <c r="C752" s="392" t="e">
        <f>IF(Tabla1[[#This Row],[Código_Actividad]]="","",'[5]Formulario PPGR1'!#REF!)</f>
        <v>#REF!</v>
      </c>
      <c r="D752" s="392" t="e">
        <f>IF(Tabla1[[#This Row],[Código_Actividad]]="","",'[5]Formulario PPGR1'!#REF!)</f>
        <v>#REF!</v>
      </c>
      <c r="E752" s="392" t="e">
        <f>IF(Tabla1[[#This Row],[Código_Actividad]]="","",'[5]Formulario PPGR1'!#REF!)</f>
        <v>#REF!</v>
      </c>
      <c r="F752" s="392" t="e">
        <f>IF(Tabla1[[#This Row],[Código_Actividad]]="","",'[5]Formulario PPGR1'!#REF!)</f>
        <v>#REF!</v>
      </c>
      <c r="G752" s="381" t="s">
        <v>2638</v>
      </c>
      <c r="H752" s="381" t="s">
        <v>2639</v>
      </c>
      <c r="I752" s="381" t="s">
        <v>1761</v>
      </c>
      <c r="J752" s="381">
        <v>4</v>
      </c>
      <c r="K752" s="382">
        <v>1990</v>
      </c>
      <c r="L752" s="382" t="e">
        <f>[6]!Tabla1[[#This Row],[Cantidad de Insumos]]*[6]!Tabla1[[#This Row],[Precio Unitario]]</f>
        <v>#REF!</v>
      </c>
      <c r="M752" s="383">
        <v>237299</v>
      </c>
      <c r="N752" s="384" t="s">
        <v>33</v>
      </c>
    </row>
    <row r="753" spans="2:14" ht="15.75">
      <c r="B753" s="392" t="e">
        <f>IF(Tabla1[[#This Row],[Código_Actividad]]="","",CONCATENATE(Tabla1[[#This Row],[POA]],".",Tabla1[[#This Row],[SRS]],".",Tabla1[[#This Row],[AREA]],".",Tabla1[[#This Row],[TIPO]]))</f>
        <v>#REF!</v>
      </c>
      <c r="C753" s="392" t="e">
        <f>IF(Tabla1[[#This Row],[Código_Actividad]]="","",'[5]Formulario PPGR1'!#REF!)</f>
        <v>#REF!</v>
      </c>
      <c r="D753" s="392" t="e">
        <f>IF(Tabla1[[#This Row],[Código_Actividad]]="","",'[5]Formulario PPGR1'!#REF!)</f>
        <v>#REF!</v>
      </c>
      <c r="E753" s="392" t="e">
        <f>IF(Tabla1[[#This Row],[Código_Actividad]]="","",'[5]Formulario PPGR1'!#REF!)</f>
        <v>#REF!</v>
      </c>
      <c r="F753" s="392" t="e">
        <f>IF(Tabla1[[#This Row],[Código_Actividad]]="","",'[5]Formulario PPGR1'!#REF!)</f>
        <v>#REF!</v>
      </c>
      <c r="G753" s="381" t="s">
        <v>2640</v>
      </c>
      <c r="H753" s="381" t="s">
        <v>2641</v>
      </c>
      <c r="I753" s="381" t="s">
        <v>1764</v>
      </c>
      <c r="J753" s="381">
        <v>4</v>
      </c>
      <c r="K753" s="382">
        <v>1990</v>
      </c>
      <c r="L753" s="382" t="e">
        <f>[6]!Tabla1[[#This Row],[Cantidad de Insumos]]*[6]!Tabla1[[#This Row],[Precio Unitario]]</f>
        <v>#REF!</v>
      </c>
      <c r="M753" s="383">
        <v>237299</v>
      </c>
      <c r="N753" s="384" t="s">
        <v>33</v>
      </c>
    </row>
    <row r="754" spans="2:14" ht="15.75">
      <c r="B754" s="392" t="e">
        <f>IF(Tabla1[[#This Row],[Código_Actividad]]="","",CONCATENATE(Tabla1[[#This Row],[POA]],".",Tabla1[[#This Row],[SRS]],".",Tabla1[[#This Row],[AREA]],".",Tabla1[[#This Row],[TIPO]]))</f>
        <v>#REF!</v>
      </c>
      <c r="C754" s="392" t="e">
        <f>IF(Tabla1[[#This Row],[Código_Actividad]]="","",'[5]Formulario PPGR1'!#REF!)</f>
        <v>#REF!</v>
      </c>
      <c r="D754" s="392" t="e">
        <f>IF(Tabla1[[#This Row],[Código_Actividad]]="","",'[5]Formulario PPGR1'!#REF!)</f>
        <v>#REF!</v>
      </c>
      <c r="E754" s="392" t="e">
        <f>IF(Tabla1[[#This Row],[Código_Actividad]]="","",'[5]Formulario PPGR1'!#REF!)</f>
        <v>#REF!</v>
      </c>
      <c r="F754" s="392" t="e">
        <f>IF(Tabla1[[#This Row],[Código_Actividad]]="","",'[5]Formulario PPGR1'!#REF!)</f>
        <v>#REF!</v>
      </c>
      <c r="G754" s="381" t="s">
        <v>2642</v>
      </c>
      <c r="H754" s="381" t="s">
        <v>2643</v>
      </c>
      <c r="I754" s="381" t="s">
        <v>2115</v>
      </c>
      <c r="J754" s="381">
        <v>4</v>
      </c>
      <c r="K754" s="382">
        <v>1990</v>
      </c>
      <c r="L754" s="382" t="e">
        <f>[6]!Tabla1[[#This Row],[Cantidad de Insumos]]*[6]!Tabla1[[#This Row],[Precio Unitario]]</f>
        <v>#REF!</v>
      </c>
      <c r="M754" s="383">
        <v>237299</v>
      </c>
      <c r="N754" s="384" t="s">
        <v>33</v>
      </c>
    </row>
    <row r="755" spans="2:14" ht="15.75">
      <c r="B755" s="392" t="e">
        <f>IF(Tabla1[[#This Row],[Código_Actividad]]="","",CONCATENATE(Tabla1[[#This Row],[POA]],".",Tabla1[[#This Row],[SRS]],".",Tabla1[[#This Row],[AREA]],".",Tabla1[[#This Row],[TIPO]]))</f>
        <v>#REF!</v>
      </c>
      <c r="C755" s="392" t="e">
        <f>IF(Tabla1[[#This Row],[Código_Actividad]]="","",'[5]Formulario PPGR1'!#REF!)</f>
        <v>#REF!</v>
      </c>
      <c r="D755" s="392" t="e">
        <f>IF(Tabla1[[#This Row],[Código_Actividad]]="","",'[5]Formulario PPGR1'!#REF!)</f>
        <v>#REF!</v>
      </c>
      <c r="E755" s="392" t="e">
        <f>IF(Tabla1[[#This Row],[Código_Actividad]]="","",'[5]Formulario PPGR1'!#REF!)</f>
        <v>#REF!</v>
      </c>
      <c r="F755" s="392" t="e">
        <f>IF(Tabla1[[#This Row],[Código_Actividad]]="","",'[5]Formulario PPGR1'!#REF!)</f>
        <v>#REF!</v>
      </c>
      <c r="G755" s="381" t="s">
        <v>2644</v>
      </c>
      <c r="H755" s="381" t="s">
        <v>2645</v>
      </c>
      <c r="I755" s="381" t="s">
        <v>1761</v>
      </c>
      <c r="J755" s="381">
        <v>4</v>
      </c>
      <c r="K755" s="382">
        <v>1990</v>
      </c>
      <c r="L755" s="382" t="e">
        <f>[6]!Tabla1[[#This Row],[Cantidad de Insumos]]*[6]!Tabla1[[#This Row],[Precio Unitario]]</f>
        <v>#REF!</v>
      </c>
      <c r="M755" s="383">
        <v>237299</v>
      </c>
      <c r="N755" s="384" t="s">
        <v>33</v>
      </c>
    </row>
    <row r="756" spans="2:14" ht="15.75">
      <c r="B756" s="392" t="e">
        <f>IF(Tabla1[[#This Row],[Código_Actividad]]="","",CONCATENATE(Tabla1[[#This Row],[POA]],".",Tabla1[[#This Row],[SRS]],".",Tabla1[[#This Row],[AREA]],".",Tabla1[[#This Row],[TIPO]]))</f>
        <v>#REF!</v>
      </c>
      <c r="C756" s="392" t="e">
        <f>IF(Tabla1[[#This Row],[Código_Actividad]]="","",'[5]Formulario PPGR1'!#REF!)</f>
        <v>#REF!</v>
      </c>
      <c r="D756" s="392" t="e">
        <f>IF(Tabla1[[#This Row],[Código_Actividad]]="","",'[5]Formulario PPGR1'!#REF!)</f>
        <v>#REF!</v>
      </c>
      <c r="E756" s="392" t="e">
        <f>IF(Tabla1[[#This Row],[Código_Actividad]]="","",'[5]Formulario PPGR1'!#REF!)</f>
        <v>#REF!</v>
      </c>
      <c r="F756" s="392" t="e">
        <f>IF(Tabla1[[#This Row],[Código_Actividad]]="","",'[5]Formulario PPGR1'!#REF!)</f>
        <v>#REF!</v>
      </c>
      <c r="G756" s="381" t="s">
        <v>2646</v>
      </c>
      <c r="H756" s="381" t="s">
        <v>2647</v>
      </c>
      <c r="I756" s="381" t="s">
        <v>1769</v>
      </c>
      <c r="J756" s="381">
        <v>4</v>
      </c>
      <c r="K756" s="382">
        <v>3960</v>
      </c>
      <c r="L756" s="382" t="e">
        <f>[6]!Tabla1[[#This Row],[Cantidad de Insumos]]*[6]!Tabla1[[#This Row],[Precio Unitario]]</f>
        <v>#REF!</v>
      </c>
      <c r="M756" s="383">
        <v>237299</v>
      </c>
      <c r="N756" s="384" t="s">
        <v>33</v>
      </c>
    </row>
    <row r="757" spans="2:14" ht="15.75">
      <c r="B757" s="392" t="e">
        <f>IF(Tabla1[[#This Row],[Código_Actividad]]="","",CONCATENATE(Tabla1[[#This Row],[POA]],".",Tabla1[[#This Row],[SRS]],".",Tabla1[[#This Row],[AREA]],".",Tabla1[[#This Row],[TIPO]]))</f>
        <v>#REF!</v>
      </c>
      <c r="C757" s="392" t="e">
        <f>IF(Tabla1[[#This Row],[Código_Actividad]]="","",'[5]Formulario PPGR1'!#REF!)</f>
        <v>#REF!</v>
      </c>
      <c r="D757" s="392" t="e">
        <f>IF(Tabla1[[#This Row],[Código_Actividad]]="","",'[5]Formulario PPGR1'!#REF!)</f>
        <v>#REF!</v>
      </c>
      <c r="E757" s="392" t="e">
        <f>IF(Tabla1[[#This Row],[Código_Actividad]]="","",'[5]Formulario PPGR1'!#REF!)</f>
        <v>#REF!</v>
      </c>
      <c r="F757" s="392" t="e">
        <f>IF(Tabla1[[#This Row],[Código_Actividad]]="","",'[5]Formulario PPGR1'!#REF!)</f>
        <v>#REF!</v>
      </c>
      <c r="G757" s="381" t="s">
        <v>2648</v>
      </c>
      <c r="H757" s="381" t="s">
        <v>2649</v>
      </c>
      <c r="I757" s="381" t="s">
        <v>1769</v>
      </c>
      <c r="J757" s="381">
        <v>4</v>
      </c>
      <c r="K757" s="382">
        <v>3900</v>
      </c>
      <c r="L757" s="382" t="e">
        <f>[6]!Tabla1[[#This Row],[Cantidad de Insumos]]*[6]!Tabla1[[#This Row],[Precio Unitario]]</f>
        <v>#REF!</v>
      </c>
      <c r="M757" s="383">
        <v>239301</v>
      </c>
      <c r="N757" s="384" t="s">
        <v>33</v>
      </c>
    </row>
    <row r="758" spans="2:14" ht="15.75">
      <c r="B758" s="392" t="e">
        <f>IF(Tabla1[[#This Row],[Código_Actividad]]="","",CONCATENATE(Tabla1[[#This Row],[POA]],".",Tabla1[[#This Row],[SRS]],".",Tabla1[[#This Row],[AREA]],".",Tabla1[[#This Row],[TIPO]]))</f>
        <v>#REF!</v>
      </c>
      <c r="C758" s="392" t="e">
        <f>IF(Tabla1[[#This Row],[Código_Actividad]]="","",'[5]Formulario PPGR1'!#REF!)</f>
        <v>#REF!</v>
      </c>
      <c r="D758" s="392" t="e">
        <f>IF(Tabla1[[#This Row],[Código_Actividad]]="","",'[5]Formulario PPGR1'!#REF!)</f>
        <v>#REF!</v>
      </c>
      <c r="E758" s="392" t="e">
        <f>IF(Tabla1[[#This Row],[Código_Actividad]]="","",'[5]Formulario PPGR1'!#REF!)</f>
        <v>#REF!</v>
      </c>
      <c r="F758" s="392" t="e">
        <f>IF(Tabla1[[#This Row],[Código_Actividad]]="","",'[5]Formulario PPGR1'!#REF!)</f>
        <v>#REF!</v>
      </c>
      <c r="G758" s="381" t="s">
        <v>2650</v>
      </c>
      <c r="H758" s="381" t="s">
        <v>2651</v>
      </c>
      <c r="I758" s="381"/>
      <c r="J758" s="381">
        <v>4</v>
      </c>
      <c r="K758" s="382">
        <v>3900</v>
      </c>
      <c r="L758" s="382" t="e">
        <f>[6]!Tabla1[[#This Row],[Cantidad de Insumos]]*[6]!Tabla1[[#This Row],[Precio Unitario]]</f>
        <v>#REF!</v>
      </c>
      <c r="M758" s="383">
        <v>239301</v>
      </c>
      <c r="N758" s="384" t="s">
        <v>33</v>
      </c>
    </row>
    <row r="759" spans="2:14" ht="15.75">
      <c r="B759" s="392" t="e">
        <f>IF(Tabla1[[#This Row],[Código_Actividad]]="","",CONCATENATE(Tabla1[[#This Row],[POA]],".",Tabla1[[#This Row],[SRS]],".",Tabla1[[#This Row],[AREA]],".",Tabla1[[#This Row],[TIPO]]))</f>
        <v>#REF!</v>
      </c>
      <c r="C759" s="392" t="e">
        <f>IF(Tabla1[[#This Row],[Código_Actividad]]="","",'[5]Formulario PPGR1'!#REF!)</f>
        <v>#REF!</v>
      </c>
      <c r="D759" s="392" t="e">
        <f>IF(Tabla1[[#This Row],[Código_Actividad]]="","",'[5]Formulario PPGR1'!#REF!)</f>
        <v>#REF!</v>
      </c>
      <c r="E759" s="392" t="e">
        <f>IF(Tabla1[[#This Row],[Código_Actividad]]="","",'[5]Formulario PPGR1'!#REF!)</f>
        <v>#REF!</v>
      </c>
      <c r="F759" s="392" t="e">
        <f>IF(Tabla1[[#This Row],[Código_Actividad]]="","",'[5]Formulario PPGR1'!#REF!)</f>
        <v>#REF!</v>
      </c>
      <c r="G759" s="381" t="s">
        <v>2652</v>
      </c>
      <c r="H759" s="381" t="s">
        <v>2653</v>
      </c>
      <c r="I759" s="381" t="s">
        <v>1764</v>
      </c>
      <c r="J759" s="381">
        <v>96</v>
      </c>
      <c r="K759" s="382">
        <v>409.23</v>
      </c>
      <c r="L759" s="382" t="e">
        <f>[6]!Tabla1[[#This Row],[Cantidad de Insumos]]*[6]!Tabla1[[#This Row],[Precio Unitario]]</f>
        <v>#REF!</v>
      </c>
      <c r="M759" s="383">
        <v>237299</v>
      </c>
      <c r="N759" s="384" t="s">
        <v>33</v>
      </c>
    </row>
    <row r="760" spans="2:14" ht="15.75">
      <c r="B760" s="392" t="e">
        <f>IF(Tabla1[[#This Row],[Código_Actividad]]="","",CONCATENATE(Tabla1[[#This Row],[POA]],".",Tabla1[[#This Row],[SRS]],".",Tabla1[[#This Row],[AREA]],".",Tabla1[[#This Row],[TIPO]]))</f>
        <v>#REF!</v>
      </c>
      <c r="C760" s="392" t="e">
        <f>IF(Tabla1[[#This Row],[Código_Actividad]]="","",'[5]Formulario PPGR1'!#REF!)</f>
        <v>#REF!</v>
      </c>
      <c r="D760" s="392" t="e">
        <f>IF(Tabla1[[#This Row],[Código_Actividad]]="","",'[5]Formulario PPGR1'!#REF!)</f>
        <v>#REF!</v>
      </c>
      <c r="E760" s="392" t="e">
        <f>IF(Tabla1[[#This Row],[Código_Actividad]]="","",'[5]Formulario PPGR1'!#REF!)</f>
        <v>#REF!</v>
      </c>
      <c r="F760" s="392" t="e">
        <f>IF(Tabla1[[#This Row],[Código_Actividad]]="","",'[5]Formulario PPGR1'!#REF!)</f>
        <v>#REF!</v>
      </c>
      <c r="G760" s="381" t="s">
        <v>2654</v>
      </c>
      <c r="H760" s="381" t="s">
        <v>2655</v>
      </c>
      <c r="I760" s="381" t="s">
        <v>1761</v>
      </c>
      <c r="J760" s="381">
        <v>60</v>
      </c>
      <c r="K760" s="382">
        <v>2707.97</v>
      </c>
      <c r="L760" s="382" t="e">
        <f>[6]!Tabla1[[#This Row],[Cantidad de Insumos]]*[6]!Tabla1[[#This Row],[Precio Unitario]]</f>
        <v>#REF!</v>
      </c>
      <c r="M760" s="383">
        <v>237299</v>
      </c>
      <c r="N760" s="384" t="s">
        <v>33</v>
      </c>
    </row>
    <row r="761" spans="2:14" ht="15.75">
      <c r="B761" s="392" t="e">
        <f>IF(Tabla1[[#This Row],[Código_Actividad]]="","",CONCATENATE(Tabla1[[#This Row],[POA]],".",Tabla1[[#This Row],[SRS]],".",Tabla1[[#This Row],[AREA]],".",Tabla1[[#This Row],[TIPO]]))</f>
        <v>#REF!</v>
      </c>
      <c r="C761" s="392" t="e">
        <f>IF(Tabla1[[#This Row],[Código_Actividad]]="","",'[5]Formulario PPGR1'!#REF!)</f>
        <v>#REF!</v>
      </c>
      <c r="D761" s="392" t="e">
        <f>IF(Tabla1[[#This Row],[Código_Actividad]]="","",'[5]Formulario PPGR1'!#REF!)</f>
        <v>#REF!</v>
      </c>
      <c r="E761" s="392" t="e">
        <f>IF(Tabla1[[#This Row],[Código_Actividad]]="","",'[5]Formulario PPGR1'!#REF!)</f>
        <v>#REF!</v>
      </c>
      <c r="F761" s="392" t="e">
        <f>IF(Tabla1[[#This Row],[Código_Actividad]]="","",'[5]Formulario PPGR1'!#REF!)</f>
        <v>#REF!</v>
      </c>
      <c r="G761" s="381" t="s">
        <v>2656</v>
      </c>
      <c r="H761" s="381" t="s">
        <v>2655</v>
      </c>
      <c r="I761" s="381" t="s">
        <v>1761</v>
      </c>
      <c r="J761" s="381">
        <v>4</v>
      </c>
      <c r="K761" s="382">
        <v>2707.97</v>
      </c>
      <c r="L761" s="382" t="e">
        <f>[6]!Tabla1[[#This Row],[Cantidad de Insumos]]*[6]!Tabla1[[#This Row],[Precio Unitario]]</f>
        <v>#REF!</v>
      </c>
      <c r="M761" s="383">
        <v>237299</v>
      </c>
      <c r="N761" s="384" t="s">
        <v>33</v>
      </c>
    </row>
    <row r="762" spans="2:14" ht="15.75">
      <c r="B762" s="392" t="e">
        <f>IF(Tabla1[[#This Row],[Código_Actividad]]="","",CONCATENATE(Tabla1[[#This Row],[POA]],".",Tabla1[[#This Row],[SRS]],".",Tabla1[[#This Row],[AREA]],".",Tabla1[[#This Row],[TIPO]]))</f>
        <v>#REF!</v>
      </c>
      <c r="C762" s="392" t="e">
        <f>IF(Tabla1[[#This Row],[Código_Actividad]]="","",'[5]Formulario PPGR1'!#REF!)</f>
        <v>#REF!</v>
      </c>
      <c r="D762" s="392" t="e">
        <f>IF(Tabla1[[#This Row],[Código_Actividad]]="","",'[5]Formulario PPGR1'!#REF!)</f>
        <v>#REF!</v>
      </c>
      <c r="E762" s="392" t="e">
        <f>IF(Tabla1[[#This Row],[Código_Actividad]]="","",'[5]Formulario PPGR1'!#REF!)</f>
        <v>#REF!</v>
      </c>
      <c r="F762" s="392" t="e">
        <f>IF(Tabla1[[#This Row],[Código_Actividad]]="","",'[5]Formulario PPGR1'!#REF!)</f>
        <v>#REF!</v>
      </c>
      <c r="G762" s="381" t="s">
        <v>2657</v>
      </c>
      <c r="H762" s="381" t="s">
        <v>2658</v>
      </c>
      <c r="I762" s="381" t="s">
        <v>1761</v>
      </c>
      <c r="J762" s="381">
        <v>4</v>
      </c>
      <c r="K762" s="382">
        <v>2707.97</v>
      </c>
      <c r="L762" s="382" t="e">
        <f>[6]!Tabla1[[#This Row],[Cantidad de Insumos]]*[6]!Tabla1[[#This Row],[Precio Unitario]]</f>
        <v>#REF!</v>
      </c>
      <c r="M762" s="383">
        <v>237299</v>
      </c>
      <c r="N762" s="384" t="s">
        <v>33</v>
      </c>
    </row>
    <row r="763" spans="2:14" ht="15.75">
      <c r="B763" s="392" t="e">
        <f>IF(Tabla1[[#This Row],[Código_Actividad]]="","",CONCATENATE(Tabla1[[#This Row],[POA]],".",Tabla1[[#This Row],[SRS]],".",Tabla1[[#This Row],[AREA]],".",Tabla1[[#This Row],[TIPO]]))</f>
        <v>#REF!</v>
      </c>
      <c r="C763" s="392" t="e">
        <f>IF(Tabla1[[#This Row],[Código_Actividad]]="","",'[5]Formulario PPGR1'!#REF!)</f>
        <v>#REF!</v>
      </c>
      <c r="D763" s="392" t="e">
        <f>IF(Tabla1[[#This Row],[Código_Actividad]]="","",'[5]Formulario PPGR1'!#REF!)</f>
        <v>#REF!</v>
      </c>
      <c r="E763" s="392" t="e">
        <f>IF(Tabla1[[#This Row],[Código_Actividad]]="","",'[5]Formulario PPGR1'!#REF!)</f>
        <v>#REF!</v>
      </c>
      <c r="F763" s="392" t="e">
        <f>IF(Tabla1[[#This Row],[Código_Actividad]]="","",'[5]Formulario PPGR1'!#REF!)</f>
        <v>#REF!</v>
      </c>
      <c r="G763" s="381" t="s">
        <v>2659</v>
      </c>
      <c r="H763" s="381" t="s">
        <v>2660</v>
      </c>
      <c r="I763" s="381" t="s">
        <v>1761</v>
      </c>
      <c r="J763" s="381">
        <v>4</v>
      </c>
      <c r="K763" s="382">
        <v>2707.97</v>
      </c>
      <c r="L763" s="382" t="e">
        <f>[6]!Tabla1[[#This Row],[Cantidad de Insumos]]*[6]!Tabla1[[#This Row],[Precio Unitario]]</f>
        <v>#REF!</v>
      </c>
      <c r="M763" s="383">
        <v>237299</v>
      </c>
      <c r="N763" s="384" t="s">
        <v>33</v>
      </c>
    </row>
    <row r="764" spans="2:14" ht="15.75">
      <c r="B764" s="392" t="e">
        <f>IF(Tabla1[[#This Row],[Código_Actividad]]="","",CONCATENATE(Tabla1[[#This Row],[POA]],".",Tabla1[[#This Row],[SRS]],".",Tabla1[[#This Row],[AREA]],".",Tabla1[[#This Row],[TIPO]]))</f>
        <v>#REF!</v>
      </c>
      <c r="C764" s="392" t="e">
        <f>IF(Tabla1[[#This Row],[Código_Actividad]]="","",'[5]Formulario PPGR1'!#REF!)</f>
        <v>#REF!</v>
      </c>
      <c r="D764" s="392" t="e">
        <f>IF(Tabla1[[#This Row],[Código_Actividad]]="","",'[5]Formulario PPGR1'!#REF!)</f>
        <v>#REF!</v>
      </c>
      <c r="E764" s="392" t="e">
        <f>IF(Tabla1[[#This Row],[Código_Actividad]]="","",'[5]Formulario PPGR1'!#REF!)</f>
        <v>#REF!</v>
      </c>
      <c r="F764" s="392" t="e">
        <f>IF(Tabla1[[#This Row],[Código_Actividad]]="","",'[5]Formulario PPGR1'!#REF!)</f>
        <v>#REF!</v>
      </c>
      <c r="G764" s="381" t="s">
        <v>2661</v>
      </c>
      <c r="H764" s="381" t="s">
        <v>2662</v>
      </c>
      <c r="I764" s="381" t="s">
        <v>1761</v>
      </c>
      <c r="J764" s="381">
        <v>60</v>
      </c>
      <c r="K764" s="382">
        <v>6585</v>
      </c>
      <c r="L764" s="382" t="e">
        <f>[6]!Tabla1[[#This Row],[Cantidad de Insumos]]*[6]!Tabla1[[#This Row],[Precio Unitario]]</f>
        <v>#REF!</v>
      </c>
      <c r="M764" s="383">
        <v>237299</v>
      </c>
      <c r="N764" s="384" t="s">
        <v>33</v>
      </c>
    </row>
    <row r="765" spans="2:14" ht="15.75">
      <c r="B765" s="392" t="e">
        <f>IF(Tabla1[[#This Row],[Código_Actividad]]="","",CONCATENATE(Tabla1[[#This Row],[POA]],".",Tabla1[[#This Row],[SRS]],".",Tabla1[[#This Row],[AREA]],".",Tabla1[[#This Row],[TIPO]]))</f>
        <v>#REF!</v>
      </c>
      <c r="C765" s="392" t="e">
        <f>IF(Tabla1[[#This Row],[Código_Actividad]]="","",'[5]Formulario PPGR1'!#REF!)</f>
        <v>#REF!</v>
      </c>
      <c r="D765" s="392" t="e">
        <f>IF(Tabla1[[#This Row],[Código_Actividad]]="","",'[5]Formulario PPGR1'!#REF!)</f>
        <v>#REF!</v>
      </c>
      <c r="E765" s="392" t="e">
        <f>IF(Tabla1[[#This Row],[Código_Actividad]]="","",'[5]Formulario PPGR1'!#REF!)</f>
        <v>#REF!</v>
      </c>
      <c r="F765" s="392" t="e">
        <f>IF(Tabla1[[#This Row],[Código_Actividad]]="","",'[5]Formulario PPGR1'!#REF!)</f>
        <v>#REF!</v>
      </c>
      <c r="G765" s="381" t="s">
        <v>2663</v>
      </c>
      <c r="H765" s="381" t="s">
        <v>2664</v>
      </c>
      <c r="I765" s="381" t="s">
        <v>1761</v>
      </c>
      <c r="J765" s="381">
        <v>4</v>
      </c>
      <c r="K765" s="382">
        <v>6585</v>
      </c>
      <c r="L765" s="382" t="e">
        <f>[6]!Tabla1[[#This Row],[Cantidad de Insumos]]*[6]!Tabla1[[#This Row],[Precio Unitario]]</f>
        <v>#REF!</v>
      </c>
      <c r="M765" s="383">
        <v>237299</v>
      </c>
      <c r="N765" s="384" t="s">
        <v>33</v>
      </c>
    </row>
    <row r="766" spans="2:14" ht="15.75">
      <c r="B766" s="392" t="e">
        <f>IF(Tabla1[[#This Row],[Código_Actividad]]="","",CONCATENATE(Tabla1[[#This Row],[POA]],".",Tabla1[[#This Row],[SRS]],".",Tabla1[[#This Row],[AREA]],".",Tabla1[[#This Row],[TIPO]]))</f>
        <v>#REF!</v>
      </c>
      <c r="C766" s="392" t="e">
        <f>IF(Tabla1[[#This Row],[Código_Actividad]]="","",'[5]Formulario PPGR1'!#REF!)</f>
        <v>#REF!</v>
      </c>
      <c r="D766" s="392" t="e">
        <f>IF(Tabla1[[#This Row],[Código_Actividad]]="","",'[5]Formulario PPGR1'!#REF!)</f>
        <v>#REF!</v>
      </c>
      <c r="E766" s="392" t="e">
        <f>IF(Tabla1[[#This Row],[Código_Actividad]]="","",'[5]Formulario PPGR1'!#REF!)</f>
        <v>#REF!</v>
      </c>
      <c r="F766" s="392" t="e">
        <f>IF(Tabla1[[#This Row],[Código_Actividad]]="","",'[5]Formulario PPGR1'!#REF!)</f>
        <v>#REF!</v>
      </c>
      <c r="G766" s="381" t="s">
        <v>2665</v>
      </c>
      <c r="H766" s="381" t="s">
        <v>2666</v>
      </c>
      <c r="I766" s="381" t="s">
        <v>1761</v>
      </c>
      <c r="J766" s="381">
        <v>4</v>
      </c>
      <c r="K766" s="382">
        <v>6585</v>
      </c>
      <c r="L766" s="382" t="e">
        <f>[6]!Tabla1[[#This Row],[Cantidad de Insumos]]*[6]!Tabla1[[#This Row],[Precio Unitario]]</f>
        <v>#REF!</v>
      </c>
      <c r="M766" s="383">
        <v>237299</v>
      </c>
      <c r="N766" s="384" t="s">
        <v>33</v>
      </c>
    </row>
    <row r="767" spans="2:14" ht="15.75">
      <c r="B767" s="392" t="e">
        <f>IF(Tabla1[[#This Row],[Código_Actividad]]="","",CONCATENATE(Tabla1[[#This Row],[POA]],".",Tabla1[[#This Row],[SRS]],".",Tabla1[[#This Row],[AREA]],".",Tabla1[[#This Row],[TIPO]]))</f>
        <v>#REF!</v>
      </c>
      <c r="C767" s="392" t="e">
        <f>IF(Tabla1[[#This Row],[Código_Actividad]]="","",'[5]Formulario PPGR1'!#REF!)</f>
        <v>#REF!</v>
      </c>
      <c r="D767" s="392" t="e">
        <f>IF(Tabla1[[#This Row],[Código_Actividad]]="","",'[5]Formulario PPGR1'!#REF!)</f>
        <v>#REF!</v>
      </c>
      <c r="E767" s="392" t="e">
        <f>IF(Tabla1[[#This Row],[Código_Actividad]]="","",'[5]Formulario PPGR1'!#REF!)</f>
        <v>#REF!</v>
      </c>
      <c r="F767" s="392" t="e">
        <f>IF(Tabla1[[#This Row],[Código_Actividad]]="","",'[5]Formulario PPGR1'!#REF!)</f>
        <v>#REF!</v>
      </c>
      <c r="G767" s="381" t="s">
        <v>2667</v>
      </c>
      <c r="H767" s="381" t="s">
        <v>2668</v>
      </c>
      <c r="I767" s="381" t="s">
        <v>2115</v>
      </c>
      <c r="J767" s="381">
        <v>4</v>
      </c>
      <c r="K767" s="382">
        <v>6500</v>
      </c>
      <c r="L767" s="382" t="e">
        <f>[6]!Tabla1[[#This Row],[Cantidad de Insumos]]*[6]!Tabla1[[#This Row],[Precio Unitario]]</f>
        <v>#REF!</v>
      </c>
      <c r="M767" s="383">
        <v>237299</v>
      </c>
      <c r="N767" s="384" t="s">
        <v>33</v>
      </c>
    </row>
    <row r="768" spans="2:14" ht="15.75">
      <c r="B768" s="392" t="e">
        <f>IF(Tabla1[[#This Row],[Código_Actividad]]="","",CONCATENATE(Tabla1[[#This Row],[POA]],".",Tabla1[[#This Row],[SRS]],".",Tabla1[[#This Row],[AREA]],".",Tabla1[[#This Row],[TIPO]]))</f>
        <v>#REF!</v>
      </c>
      <c r="C768" s="392" t="e">
        <f>IF(Tabla1[[#This Row],[Código_Actividad]]="","",'[5]Formulario PPGR1'!#REF!)</f>
        <v>#REF!</v>
      </c>
      <c r="D768" s="392" t="e">
        <f>IF(Tabla1[[#This Row],[Código_Actividad]]="","",'[5]Formulario PPGR1'!#REF!)</f>
        <v>#REF!</v>
      </c>
      <c r="E768" s="392" t="e">
        <f>IF(Tabla1[[#This Row],[Código_Actividad]]="","",'[5]Formulario PPGR1'!#REF!)</f>
        <v>#REF!</v>
      </c>
      <c r="F768" s="392" t="e">
        <f>IF(Tabla1[[#This Row],[Código_Actividad]]="","",'[5]Formulario PPGR1'!#REF!)</f>
        <v>#REF!</v>
      </c>
      <c r="G768" s="381" t="s">
        <v>2669</v>
      </c>
      <c r="H768" s="381" t="s">
        <v>2670</v>
      </c>
      <c r="I768" s="381" t="s">
        <v>1769</v>
      </c>
      <c r="J768" s="381">
        <v>4</v>
      </c>
      <c r="K768" s="382">
        <v>35.75</v>
      </c>
      <c r="L768" s="382" t="e">
        <f>[6]!Tabla1[[#This Row],[Cantidad de Insumos]]*[6]!Tabla1[[#This Row],[Precio Unitario]]</f>
        <v>#REF!</v>
      </c>
      <c r="M768" s="383">
        <v>234101</v>
      </c>
      <c r="N768" s="384" t="s">
        <v>33</v>
      </c>
    </row>
    <row r="769" spans="2:14" ht="15.75">
      <c r="B769" s="392" t="e">
        <f>IF(Tabla1[[#This Row],[Código_Actividad]]="","",CONCATENATE(Tabla1[[#This Row],[POA]],".",Tabla1[[#This Row],[SRS]],".",Tabla1[[#This Row],[AREA]],".",Tabla1[[#This Row],[TIPO]]))</f>
        <v>#REF!</v>
      </c>
      <c r="C769" s="392" t="e">
        <f>IF(Tabla1[[#This Row],[Código_Actividad]]="","",'[5]Formulario PPGR1'!#REF!)</f>
        <v>#REF!</v>
      </c>
      <c r="D769" s="392" t="e">
        <f>IF(Tabla1[[#This Row],[Código_Actividad]]="","",'[5]Formulario PPGR1'!#REF!)</f>
        <v>#REF!</v>
      </c>
      <c r="E769" s="392" t="e">
        <f>IF(Tabla1[[#This Row],[Código_Actividad]]="","",'[5]Formulario PPGR1'!#REF!)</f>
        <v>#REF!</v>
      </c>
      <c r="F769" s="392" t="e">
        <f>IF(Tabla1[[#This Row],[Código_Actividad]]="","",'[5]Formulario PPGR1'!#REF!)</f>
        <v>#REF!</v>
      </c>
      <c r="G769" s="381" t="s">
        <v>2671</v>
      </c>
      <c r="H769" s="381" t="s">
        <v>2672</v>
      </c>
      <c r="I769" s="381" t="s">
        <v>1764</v>
      </c>
      <c r="J769" s="381">
        <v>4</v>
      </c>
      <c r="K769" s="382">
        <v>39</v>
      </c>
      <c r="L769" s="382" t="e">
        <f>[6]!Tabla1[[#This Row],[Cantidad de Insumos]]*[6]!Tabla1[[#This Row],[Precio Unitario]]</f>
        <v>#REF!</v>
      </c>
      <c r="M769" s="383">
        <v>234101</v>
      </c>
      <c r="N769" s="384" t="s">
        <v>33</v>
      </c>
    </row>
    <row r="770" spans="2:14" ht="15.75">
      <c r="B770" s="392" t="e">
        <f>IF(Tabla1[[#This Row],[Código_Actividad]]="","",CONCATENATE(Tabla1[[#This Row],[POA]],".",Tabla1[[#This Row],[SRS]],".",Tabla1[[#This Row],[AREA]],".",Tabla1[[#This Row],[TIPO]]))</f>
        <v>#REF!</v>
      </c>
      <c r="C770" s="392" t="e">
        <f>IF(Tabla1[[#This Row],[Código_Actividad]]="","",'[5]Formulario PPGR1'!#REF!)</f>
        <v>#REF!</v>
      </c>
      <c r="D770" s="392" t="e">
        <f>IF(Tabla1[[#This Row],[Código_Actividad]]="","",'[5]Formulario PPGR1'!#REF!)</f>
        <v>#REF!</v>
      </c>
      <c r="E770" s="392" t="e">
        <f>IF(Tabla1[[#This Row],[Código_Actividad]]="","",'[5]Formulario PPGR1'!#REF!)</f>
        <v>#REF!</v>
      </c>
      <c r="F770" s="392" t="e">
        <f>IF(Tabla1[[#This Row],[Código_Actividad]]="","",'[5]Formulario PPGR1'!#REF!)</f>
        <v>#REF!</v>
      </c>
      <c r="G770" s="381" t="s">
        <v>2673</v>
      </c>
      <c r="H770" s="381" t="s">
        <v>2674</v>
      </c>
      <c r="I770" s="381" t="s">
        <v>1764</v>
      </c>
      <c r="J770" s="381">
        <v>4</v>
      </c>
      <c r="K770" s="382">
        <v>650</v>
      </c>
      <c r="L770" s="382" t="e">
        <f>[6]!Tabla1[[#This Row],[Cantidad de Insumos]]*[6]!Tabla1[[#This Row],[Precio Unitario]]</f>
        <v>#REF!</v>
      </c>
      <c r="M770" s="383">
        <v>234101</v>
      </c>
      <c r="N770" s="384" t="s">
        <v>33</v>
      </c>
    </row>
    <row r="771" spans="2:14" ht="15.75">
      <c r="B771" s="392" t="e">
        <f>IF(Tabla1[[#This Row],[Código_Actividad]]="","",CONCATENATE(Tabla1[[#This Row],[POA]],".",Tabla1[[#This Row],[SRS]],".",Tabla1[[#This Row],[AREA]],".",Tabla1[[#This Row],[TIPO]]))</f>
        <v>#REF!</v>
      </c>
      <c r="C771" s="392" t="e">
        <f>IF(Tabla1[[#This Row],[Código_Actividad]]="","",'[5]Formulario PPGR1'!#REF!)</f>
        <v>#REF!</v>
      </c>
      <c r="D771" s="392" t="e">
        <f>IF(Tabla1[[#This Row],[Código_Actividad]]="","",'[5]Formulario PPGR1'!#REF!)</f>
        <v>#REF!</v>
      </c>
      <c r="E771" s="392" t="e">
        <f>IF(Tabla1[[#This Row],[Código_Actividad]]="","",'[5]Formulario PPGR1'!#REF!)</f>
        <v>#REF!</v>
      </c>
      <c r="F771" s="392" t="e">
        <f>IF(Tabla1[[#This Row],[Código_Actividad]]="","",'[5]Formulario PPGR1'!#REF!)</f>
        <v>#REF!</v>
      </c>
      <c r="G771" s="381" t="s">
        <v>2675</v>
      </c>
      <c r="H771" s="381" t="s">
        <v>2676</v>
      </c>
      <c r="I771" s="381" t="s">
        <v>1764</v>
      </c>
      <c r="J771" s="381">
        <v>4</v>
      </c>
      <c r="K771" s="382">
        <v>655</v>
      </c>
      <c r="L771" s="382" t="e">
        <f>[6]!Tabla1[[#This Row],[Cantidad de Insumos]]*[6]!Tabla1[[#This Row],[Precio Unitario]]</f>
        <v>#REF!</v>
      </c>
      <c r="M771" s="383">
        <v>234101</v>
      </c>
      <c r="N771" s="384" t="s">
        <v>33</v>
      </c>
    </row>
    <row r="772" spans="2:14" ht="15.75">
      <c r="B772" s="392" t="e">
        <f>IF(Tabla1[[#This Row],[Código_Actividad]]="","",CONCATENATE(Tabla1[[#This Row],[POA]],".",Tabla1[[#This Row],[SRS]],".",Tabla1[[#This Row],[AREA]],".",Tabla1[[#This Row],[TIPO]]))</f>
        <v>#REF!</v>
      </c>
      <c r="C772" s="392" t="e">
        <f>IF(Tabla1[[#This Row],[Código_Actividad]]="","",'[5]Formulario PPGR1'!#REF!)</f>
        <v>#REF!</v>
      </c>
      <c r="D772" s="392" t="e">
        <f>IF(Tabla1[[#This Row],[Código_Actividad]]="","",'[5]Formulario PPGR1'!#REF!)</f>
        <v>#REF!</v>
      </c>
      <c r="E772" s="392" t="e">
        <f>IF(Tabla1[[#This Row],[Código_Actividad]]="","",'[5]Formulario PPGR1'!#REF!)</f>
        <v>#REF!</v>
      </c>
      <c r="F772" s="392" t="e">
        <f>IF(Tabla1[[#This Row],[Código_Actividad]]="","",'[5]Formulario PPGR1'!#REF!)</f>
        <v>#REF!</v>
      </c>
      <c r="G772" s="381" t="s">
        <v>2677</v>
      </c>
      <c r="H772" s="381" t="s">
        <v>2678</v>
      </c>
      <c r="I772" s="381" t="s">
        <v>1764</v>
      </c>
      <c r="J772" s="381">
        <v>4</v>
      </c>
      <c r="K772" s="382">
        <v>655</v>
      </c>
      <c r="L772" s="382" t="e">
        <f>[6]!Tabla1[[#This Row],[Cantidad de Insumos]]*[6]!Tabla1[[#This Row],[Precio Unitario]]</f>
        <v>#REF!</v>
      </c>
      <c r="M772" s="383">
        <v>234101</v>
      </c>
      <c r="N772" s="384" t="s">
        <v>33</v>
      </c>
    </row>
    <row r="773" spans="2:14" ht="15.75">
      <c r="B773" s="392" t="e">
        <f>IF(Tabla1[[#This Row],[Código_Actividad]]="","",CONCATENATE(Tabla1[[#This Row],[POA]],".",Tabla1[[#This Row],[SRS]],".",Tabla1[[#This Row],[AREA]],".",Tabla1[[#This Row],[TIPO]]))</f>
        <v>#REF!</v>
      </c>
      <c r="C773" s="392" t="e">
        <f>IF(Tabla1[[#This Row],[Código_Actividad]]="","",'[5]Formulario PPGR1'!#REF!)</f>
        <v>#REF!</v>
      </c>
      <c r="D773" s="392" t="e">
        <f>IF(Tabla1[[#This Row],[Código_Actividad]]="","",'[5]Formulario PPGR1'!#REF!)</f>
        <v>#REF!</v>
      </c>
      <c r="E773" s="392" t="e">
        <f>IF(Tabla1[[#This Row],[Código_Actividad]]="","",'[5]Formulario PPGR1'!#REF!)</f>
        <v>#REF!</v>
      </c>
      <c r="F773" s="392" t="e">
        <f>IF(Tabla1[[#This Row],[Código_Actividad]]="","",'[5]Formulario PPGR1'!#REF!)</f>
        <v>#REF!</v>
      </c>
      <c r="G773" s="381" t="s">
        <v>2679</v>
      </c>
      <c r="H773" s="381" t="s">
        <v>2680</v>
      </c>
      <c r="I773" s="381" t="s">
        <v>1769</v>
      </c>
      <c r="J773" s="381">
        <v>4</v>
      </c>
      <c r="K773" s="382">
        <v>655</v>
      </c>
      <c r="L773" s="382" t="e">
        <f>[6]!Tabla1[[#This Row],[Cantidad de Insumos]]*[6]!Tabla1[[#This Row],[Precio Unitario]]</f>
        <v>#REF!</v>
      </c>
      <c r="M773" s="383">
        <v>234101</v>
      </c>
      <c r="N773" s="384" t="s">
        <v>33</v>
      </c>
    </row>
    <row r="774" spans="2:14" ht="15.75">
      <c r="B774" s="392" t="e">
        <f>IF(Tabla1[[#This Row],[Código_Actividad]]="","",CONCATENATE(Tabla1[[#This Row],[POA]],".",Tabla1[[#This Row],[SRS]],".",Tabla1[[#This Row],[AREA]],".",Tabla1[[#This Row],[TIPO]]))</f>
        <v>#REF!</v>
      </c>
      <c r="C774" s="392" t="e">
        <f>IF(Tabla1[[#This Row],[Código_Actividad]]="","",'[5]Formulario PPGR1'!#REF!)</f>
        <v>#REF!</v>
      </c>
      <c r="D774" s="392" t="e">
        <f>IF(Tabla1[[#This Row],[Código_Actividad]]="","",'[5]Formulario PPGR1'!#REF!)</f>
        <v>#REF!</v>
      </c>
      <c r="E774" s="392" t="e">
        <f>IF(Tabla1[[#This Row],[Código_Actividad]]="","",'[5]Formulario PPGR1'!#REF!)</f>
        <v>#REF!</v>
      </c>
      <c r="F774" s="392" t="e">
        <f>IF(Tabla1[[#This Row],[Código_Actividad]]="","",'[5]Formulario PPGR1'!#REF!)</f>
        <v>#REF!</v>
      </c>
      <c r="G774" s="381" t="s">
        <v>2681</v>
      </c>
      <c r="H774" s="381" t="s">
        <v>2682</v>
      </c>
      <c r="I774" s="381" t="s">
        <v>1761</v>
      </c>
      <c r="J774" s="381">
        <v>4</v>
      </c>
      <c r="K774" s="382">
        <v>655</v>
      </c>
      <c r="L774" s="382" t="e">
        <f>[6]!Tabla1[[#This Row],[Cantidad de Insumos]]*[6]!Tabla1[[#This Row],[Precio Unitario]]</f>
        <v>#REF!</v>
      </c>
      <c r="M774" s="383">
        <v>237299</v>
      </c>
      <c r="N774" s="384" t="s">
        <v>33</v>
      </c>
    </row>
    <row r="775" spans="2:14" ht="15.75">
      <c r="B775" s="392" t="e">
        <f>IF(Tabla1[[#This Row],[Código_Actividad]]="","",CONCATENATE(Tabla1[[#This Row],[POA]],".",Tabla1[[#This Row],[SRS]],".",Tabla1[[#This Row],[AREA]],".",Tabla1[[#This Row],[TIPO]]))</f>
        <v>#REF!</v>
      </c>
      <c r="C775" s="392" t="e">
        <f>IF(Tabla1[[#This Row],[Código_Actividad]]="","",'[5]Formulario PPGR1'!#REF!)</f>
        <v>#REF!</v>
      </c>
      <c r="D775" s="392" t="e">
        <f>IF(Tabla1[[#This Row],[Código_Actividad]]="","",'[5]Formulario PPGR1'!#REF!)</f>
        <v>#REF!</v>
      </c>
      <c r="E775" s="392" t="e">
        <f>IF(Tabla1[[#This Row],[Código_Actividad]]="","",'[5]Formulario PPGR1'!#REF!)</f>
        <v>#REF!</v>
      </c>
      <c r="F775" s="392" t="e">
        <f>IF(Tabla1[[#This Row],[Código_Actividad]]="","",'[5]Formulario PPGR1'!#REF!)</f>
        <v>#REF!</v>
      </c>
      <c r="G775" s="381" t="s">
        <v>2683</v>
      </c>
      <c r="H775" s="381" t="s">
        <v>2684</v>
      </c>
      <c r="I775" s="381" t="s">
        <v>1761</v>
      </c>
      <c r="J775" s="381">
        <v>4</v>
      </c>
      <c r="K775" s="382">
        <v>655</v>
      </c>
      <c r="L775" s="382" t="e">
        <f>[6]!Tabla1[[#This Row],[Cantidad de Insumos]]*[6]!Tabla1[[#This Row],[Precio Unitario]]</f>
        <v>#REF!</v>
      </c>
      <c r="M775" s="383">
        <v>237299</v>
      </c>
      <c r="N775" s="384" t="s">
        <v>33</v>
      </c>
    </row>
    <row r="776" spans="2:14" ht="15.75">
      <c r="B776" s="392" t="e">
        <f>IF(Tabla1[[#This Row],[Código_Actividad]]="","",CONCATENATE(Tabla1[[#This Row],[POA]],".",Tabla1[[#This Row],[SRS]],".",Tabla1[[#This Row],[AREA]],".",Tabla1[[#This Row],[TIPO]]))</f>
        <v>#REF!</v>
      </c>
      <c r="C776" s="392" t="e">
        <f>IF(Tabla1[[#This Row],[Código_Actividad]]="","",'[5]Formulario PPGR1'!#REF!)</f>
        <v>#REF!</v>
      </c>
      <c r="D776" s="392" t="e">
        <f>IF(Tabla1[[#This Row],[Código_Actividad]]="","",'[5]Formulario PPGR1'!#REF!)</f>
        <v>#REF!</v>
      </c>
      <c r="E776" s="392" t="e">
        <f>IF(Tabla1[[#This Row],[Código_Actividad]]="","",'[5]Formulario PPGR1'!#REF!)</f>
        <v>#REF!</v>
      </c>
      <c r="F776" s="392" t="e">
        <f>IF(Tabla1[[#This Row],[Código_Actividad]]="","",'[5]Formulario PPGR1'!#REF!)</f>
        <v>#REF!</v>
      </c>
      <c r="G776" s="381" t="s">
        <v>2685</v>
      </c>
      <c r="H776" s="381" t="s">
        <v>2686</v>
      </c>
      <c r="I776" s="381" t="s">
        <v>1761</v>
      </c>
      <c r="J776" s="381">
        <v>8</v>
      </c>
      <c r="K776" s="382">
        <v>19600</v>
      </c>
      <c r="L776" s="382" t="e">
        <f>[6]!Tabla1[[#This Row],[Cantidad de Insumos]]*[6]!Tabla1[[#This Row],[Precio Unitario]]</f>
        <v>#REF!</v>
      </c>
      <c r="M776" s="383">
        <v>237299</v>
      </c>
      <c r="N776" s="384" t="s">
        <v>33</v>
      </c>
    </row>
    <row r="777" spans="2:14" ht="15.75">
      <c r="B777" s="392" t="e">
        <f>IF(Tabla1[[#This Row],[Código_Actividad]]="","",CONCATENATE(Tabla1[[#This Row],[POA]],".",Tabla1[[#This Row],[SRS]],".",Tabla1[[#This Row],[AREA]],".",Tabla1[[#This Row],[TIPO]]))</f>
        <v>#REF!</v>
      </c>
      <c r="C777" s="392" t="e">
        <f>IF(Tabla1[[#This Row],[Código_Actividad]]="","",'[5]Formulario PPGR1'!#REF!)</f>
        <v>#REF!</v>
      </c>
      <c r="D777" s="392" t="e">
        <f>IF(Tabla1[[#This Row],[Código_Actividad]]="","",'[5]Formulario PPGR1'!#REF!)</f>
        <v>#REF!</v>
      </c>
      <c r="E777" s="392" t="e">
        <f>IF(Tabla1[[#This Row],[Código_Actividad]]="","",'[5]Formulario PPGR1'!#REF!)</f>
        <v>#REF!</v>
      </c>
      <c r="F777" s="392" t="e">
        <f>IF(Tabla1[[#This Row],[Código_Actividad]]="","",'[5]Formulario PPGR1'!#REF!)</f>
        <v>#REF!</v>
      </c>
      <c r="G777" s="381" t="s">
        <v>2687</v>
      </c>
      <c r="H777" s="381" t="s">
        <v>2688</v>
      </c>
      <c r="I777" s="381" t="s">
        <v>2689</v>
      </c>
      <c r="J777" s="381">
        <v>4</v>
      </c>
      <c r="K777" s="382">
        <v>9500</v>
      </c>
      <c r="L777" s="382" t="e">
        <f>[6]!Tabla1[[#This Row],[Cantidad de Insumos]]*[6]!Tabla1[[#This Row],[Precio Unitario]]</f>
        <v>#REF!</v>
      </c>
      <c r="M777" s="383">
        <v>237299</v>
      </c>
      <c r="N777" s="384" t="s">
        <v>33</v>
      </c>
    </row>
    <row r="778" spans="2:14" ht="15.75">
      <c r="B778" s="392" t="e">
        <f>IF(Tabla1[[#This Row],[Código_Actividad]]="","",CONCATENATE(Tabla1[[#This Row],[POA]],".",Tabla1[[#This Row],[SRS]],".",Tabla1[[#This Row],[AREA]],".",Tabla1[[#This Row],[TIPO]]))</f>
        <v>#REF!</v>
      </c>
      <c r="C778" s="392" t="e">
        <f>IF(Tabla1[[#This Row],[Código_Actividad]]="","",'[5]Formulario PPGR1'!#REF!)</f>
        <v>#REF!</v>
      </c>
      <c r="D778" s="392" t="e">
        <f>IF(Tabla1[[#This Row],[Código_Actividad]]="","",'[5]Formulario PPGR1'!#REF!)</f>
        <v>#REF!</v>
      </c>
      <c r="E778" s="392" t="e">
        <f>IF(Tabla1[[#This Row],[Código_Actividad]]="","",'[5]Formulario PPGR1'!#REF!)</f>
        <v>#REF!</v>
      </c>
      <c r="F778" s="392" t="e">
        <f>IF(Tabla1[[#This Row],[Código_Actividad]]="","",'[5]Formulario PPGR1'!#REF!)</f>
        <v>#REF!</v>
      </c>
      <c r="G778" s="381" t="s">
        <v>2690</v>
      </c>
      <c r="H778" s="381" t="s">
        <v>2691</v>
      </c>
      <c r="I778" s="381" t="s">
        <v>1764</v>
      </c>
      <c r="J778" s="381">
        <v>4</v>
      </c>
      <c r="K778" s="382">
        <v>9500</v>
      </c>
      <c r="L778" s="382" t="e">
        <f>[6]!Tabla1[[#This Row],[Cantidad de Insumos]]*[6]!Tabla1[[#This Row],[Precio Unitario]]</f>
        <v>#REF!</v>
      </c>
      <c r="M778" s="383">
        <v>237299</v>
      </c>
      <c r="N778" s="384" t="s">
        <v>33</v>
      </c>
    </row>
    <row r="779" spans="2:14" ht="15.75">
      <c r="B779" s="392" t="e">
        <f>IF(Tabla1[[#This Row],[Código_Actividad]]="","",CONCATENATE(Tabla1[[#This Row],[POA]],".",Tabla1[[#This Row],[SRS]],".",Tabla1[[#This Row],[AREA]],".",Tabla1[[#This Row],[TIPO]]))</f>
        <v>#REF!</v>
      </c>
      <c r="C779" s="392" t="e">
        <f>IF(Tabla1[[#This Row],[Código_Actividad]]="","",'[5]Formulario PPGR1'!#REF!)</f>
        <v>#REF!</v>
      </c>
      <c r="D779" s="392" t="e">
        <f>IF(Tabla1[[#This Row],[Código_Actividad]]="","",'[5]Formulario PPGR1'!#REF!)</f>
        <v>#REF!</v>
      </c>
      <c r="E779" s="392" t="e">
        <f>IF(Tabla1[[#This Row],[Código_Actividad]]="","",'[5]Formulario PPGR1'!#REF!)</f>
        <v>#REF!</v>
      </c>
      <c r="F779" s="392" t="e">
        <f>IF(Tabla1[[#This Row],[Código_Actividad]]="","",'[5]Formulario PPGR1'!#REF!)</f>
        <v>#REF!</v>
      </c>
      <c r="G779" s="381" t="s">
        <v>2692</v>
      </c>
      <c r="H779" s="381" t="s">
        <v>2693</v>
      </c>
      <c r="I779" s="381" t="s">
        <v>1769</v>
      </c>
      <c r="J779" s="381">
        <v>4</v>
      </c>
      <c r="K779" s="382">
        <v>9500</v>
      </c>
      <c r="L779" s="382" t="e">
        <f>[6]!Tabla1[[#This Row],[Cantidad de Insumos]]*[6]!Tabla1[[#This Row],[Precio Unitario]]</f>
        <v>#REF!</v>
      </c>
      <c r="M779" s="383">
        <v>234101</v>
      </c>
      <c r="N779" s="384" t="s">
        <v>33</v>
      </c>
    </row>
    <row r="780" spans="2:14" ht="15.75">
      <c r="B780" s="392" t="e">
        <f>IF(Tabla1[[#This Row],[Código_Actividad]]="","",CONCATENATE(Tabla1[[#This Row],[POA]],".",Tabla1[[#This Row],[SRS]],".",Tabla1[[#This Row],[AREA]],".",Tabla1[[#This Row],[TIPO]]))</f>
        <v>#REF!</v>
      </c>
      <c r="C780" s="392" t="e">
        <f>IF(Tabla1[[#This Row],[Código_Actividad]]="","",'[5]Formulario PPGR1'!#REF!)</f>
        <v>#REF!</v>
      </c>
      <c r="D780" s="392" t="e">
        <f>IF(Tabla1[[#This Row],[Código_Actividad]]="","",'[5]Formulario PPGR1'!#REF!)</f>
        <v>#REF!</v>
      </c>
      <c r="E780" s="392" t="e">
        <f>IF(Tabla1[[#This Row],[Código_Actividad]]="","",'[5]Formulario PPGR1'!#REF!)</f>
        <v>#REF!</v>
      </c>
      <c r="F780" s="392" t="e">
        <f>IF(Tabla1[[#This Row],[Código_Actividad]]="","",'[5]Formulario PPGR1'!#REF!)</f>
        <v>#REF!</v>
      </c>
      <c r="G780" s="381" t="s">
        <v>2694</v>
      </c>
      <c r="H780" s="381" t="s">
        <v>2695</v>
      </c>
      <c r="I780" s="381" t="s">
        <v>324</v>
      </c>
      <c r="J780" s="381">
        <v>4</v>
      </c>
      <c r="K780" s="382">
        <v>9500</v>
      </c>
      <c r="L780" s="382" t="e">
        <f>[6]!Tabla1[[#This Row],[Cantidad de Insumos]]*[6]!Tabla1[[#This Row],[Precio Unitario]]</f>
        <v>#REF!</v>
      </c>
      <c r="M780" s="383">
        <v>234101</v>
      </c>
      <c r="N780" s="384" t="s">
        <v>33</v>
      </c>
    </row>
    <row r="781" spans="2:14" ht="15.75">
      <c r="B781" s="392" t="e">
        <f>IF(Tabla1[[#This Row],[Código_Actividad]]="","",CONCATENATE(Tabla1[[#This Row],[POA]],".",Tabla1[[#This Row],[SRS]],".",Tabla1[[#This Row],[AREA]],".",Tabla1[[#This Row],[TIPO]]))</f>
        <v>#REF!</v>
      </c>
      <c r="C781" s="392" t="e">
        <f>IF(Tabla1[[#This Row],[Código_Actividad]]="","",'[5]Formulario PPGR1'!#REF!)</f>
        <v>#REF!</v>
      </c>
      <c r="D781" s="392" t="e">
        <f>IF(Tabla1[[#This Row],[Código_Actividad]]="","",'[5]Formulario PPGR1'!#REF!)</f>
        <v>#REF!</v>
      </c>
      <c r="E781" s="392" t="e">
        <f>IF(Tabla1[[#This Row],[Código_Actividad]]="","",'[5]Formulario PPGR1'!#REF!)</f>
        <v>#REF!</v>
      </c>
      <c r="F781" s="392" t="e">
        <f>IF(Tabla1[[#This Row],[Código_Actividad]]="","",'[5]Formulario PPGR1'!#REF!)</f>
        <v>#REF!</v>
      </c>
      <c r="G781" s="381" t="s">
        <v>2696</v>
      </c>
      <c r="H781" s="381" t="s">
        <v>2697</v>
      </c>
      <c r="I781" s="381" t="s">
        <v>324</v>
      </c>
      <c r="J781" s="381">
        <v>4</v>
      </c>
      <c r="K781" s="382">
        <v>9500</v>
      </c>
      <c r="L781" s="382" t="e">
        <f>[6]!Tabla1[[#This Row],[Cantidad de Insumos]]*[6]!Tabla1[[#This Row],[Precio Unitario]]</f>
        <v>#REF!</v>
      </c>
      <c r="M781" s="383">
        <v>234101</v>
      </c>
      <c r="N781" s="384" t="s">
        <v>33</v>
      </c>
    </row>
    <row r="782" spans="2:14" ht="15.75">
      <c r="B782" s="392" t="e">
        <f>IF(Tabla1[[#This Row],[Código_Actividad]]="","",CONCATENATE(Tabla1[[#This Row],[POA]],".",Tabla1[[#This Row],[SRS]],".",Tabla1[[#This Row],[AREA]],".",Tabla1[[#This Row],[TIPO]]))</f>
        <v>#REF!</v>
      </c>
      <c r="C782" s="392" t="e">
        <f>IF(Tabla1[[#This Row],[Código_Actividad]]="","",'[5]Formulario PPGR1'!#REF!)</f>
        <v>#REF!</v>
      </c>
      <c r="D782" s="392" t="e">
        <f>IF(Tabla1[[#This Row],[Código_Actividad]]="","",'[5]Formulario PPGR1'!#REF!)</f>
        <v>#REF!</v>
      </c>
      <c r="E782" s="392" t="e">
        <f>IF(Tabla1[[#This Row],[Código_Actividad]]="","",'[5]Formulario PPGR1'!#REF!)</f>
        <v>#REF!</v>
      </c>
      <c r="F782" s="392" t="e">
        <f>IF(Tabla1[[#This Row],[Código_Actividad]]="","",'[5]Formulario PPGR1'!#REF!)</f>
        <v>#REF!</v>
      </c>
      <c r="G782" s="381" t="s">
        <v>2698</v>
      </c>
      <c r="H782" s="381" t="s">
        <v>2699</v>
      </c>
      <c r="I782" s="381" t="s">
        <v>324</v>
      </c>
      <c r="J782" s="381">
        <v>32</v>
      </c>
      <c r="K782" s="382">
        <v>9400</v>
      </c>
      <c r="L782" s="382" t="e">
        <f>[6]!Tabla1[[#This Row],[Cantidad de Insumos]]*[6]!Tabla1[[#This Row],[Precio Unitario]]</f>
        <v>#REF!</v>
      </c>
      <c r="M782" s="383">
        <v>234101</v>
      </c>
      <c r="N782" s="384" t="s">
        <v>33</v>
      </c>
    </row>
    <row r="783" spans="2:14" ht="15.75">
      <c r="B783" s="392" t="e">
        <f>IF(Tabla1[[#This Row],[Código_Actividad]]="","",CONCATENATE(Tabla1[[#This Row],[POA]],".",Tabla1[[#This Row],[SRS]],".",Tabla1[[#This Row],[AREA]],".",Tabla1[[#This Row],[TIPO]]))</f>
        <v>#REF!</v>
      </c>
      <c r="C783" s="392" t="e">
        <f>IF(Tabla1[[#This Row],[Código_Actividad]]="","",'[5]Formulario PPGR1'!#REF!)</f>
        <v>#REF!</v>
      </c>
      <c r="D783" s="392" t="e">
        <f>IF(Tabla1[[#This Row],[Código_Actividad]]="","",'[5]Formulario PPGR1'!#REF!)</f>
        <v>#REF!</v>
      </c>
      <c r="E783" s="392" t="e">
        <f>IF(Tabla1[[#This Row],[Código_Actividad]]="","",'[5]Formulario PPGR1'!#REF!)</f>
        <v>#REF!</v>
      </c>
      <c r="F783" s="392" t="e">
        <f>IF(Tabla1[[#This Row],[Código_Actividad]]="","",'[5]Formulario PPGR1'!#REF!)</f>
        <v>#REF!</v>
      </c>
      <c r="G783" s="381" t="s">
        <v>2700</v>
      </c>
      <c r="H783" s="381" t="s">
        <v>2701</v>
      </c>
      <c r="I783" s="381" t="s">
        <v>324</v>
      </c>
      <c r="J783" s="381">
        <v>8</v>
      </c>
      <c r="K783" s="382">
        <v>9240</v>
      </c>
      <c r="L783" s="382" t="e">
        <f>[6]!Tabla1[[#This Row],[Cantidad de Insumos]]*[6]!Tabla1[[#This Row],[Precio Unitario]]</f>
        <v>#REF!</v>
      </c>
      <c r="M783" s="383">
        <v>234101</v>
      </c>
      <c r="N783" s="384" t="s">
        <v>33</v>
      </c>
    </row>
    <row r="784" spans="2:14" ht="15.75">
      <c r="B784" s="392" t="e">
        <f>IF(Tabla1[[#This Row],[Código_Actividad]]="","",CONCATENATE(Tabla1[[#This Row],[POA]],".",Tabla1[[#This Row],[SRS]],".",Tabla1[[#This Row],[AREA]],".",Tabla1[[#This Row],[TIPO]]))</f>
        <v>#REF!</v>
      </c>
      <c r="C784" s="392" t="e">
        <f>IF(Tabla1[[#This Row],[Código_Actividad]]="","",'[5]Formulario PPGR1'!#REF!)</f>
        <v>#REF!</v>
      </c>
      <c r="D784" s="392" t="e">
        <f>IF(Tabla1[[#This Row],[Código_Actividad]]="","",'[5]Formulario PPGR1'!#REF!)</f>
        <v>#REF!</v>
      </c>
      <c r="E784" s="392" t="e">
        <f>IF(Tabla1[[#This Row],[Código_Actividad]]="","",'[5]Formulario PPGR1'!#REF!)</f>
        <v>#REF!</v>
      </c>
      <c r="F784" s="392" t="e">
        <f>IF(Tabla1[[#This Row],[Código_Actividad]]="","",'[5]Formulario PPGR1'!#REF!)</f>
        <v>#REF!</v>
      </c>
      <c r="G784" s="381" t="s">
        <v>2702</v>
      </c>
      <c r="H784" s="381" t="s">
        <v>2703</v>
      </c>
      <c r="I784" s="381" t="s">
        <v>1769</v>
      </c>
      <c r="J784" s="381">
        <v>32</v>
      </c>
      <c r="K784" s="382">
        <v>16000</v>
      </c>
      <c r="L784" s="382" t="e">
        <f>[6]!Tabla1[[#This Row],[Cantidad de Insumos]]*[6]!Tabla1[[#This Row],[Precio Unitario]]</f>
        <v>#REF!</v>
      </c>
      <c r="M784" s="383">
        <v>234101</v>
      </c>
      <c r="N784" s="384" t="s">
        <v>33</v>
      </c>
    </row>
    <row r="785" spans="2:14" ht="15.75">
      <c r="B785" s="392" t="e">
        <f>IF(Tabla1[[#This Row],[Código_Actividad]]="","",CONCATENATE(Tabla1[[#This Row],[POA]],".",Tabla1[[#This Row],[SRS]],".",Tabla1[[#This Row],[AREA]],".",Tabla1[[#This Row],[TIPO]]))</f>
        <v>#REF!</v>
      </c>
      <c r="C785" s="392" t="e">
        <f>IF(Tabla1[[#This Row],[Código_Actividad]]="","",'[5]Formulario PPGR1'!#REF!)</f>
        <v>#REF!</v>
      </c>
      <c r="D785" s="392" t="e">
        <f>IF(Tabla1[[#This Row],[Código_Actividad]]="","",'[5]Formulario PPGR1'!#REF!)</f>
        <v>#REF!</v>
      </c>
      <c r="E785" s="392" t="e">
        <f>IF(Tabla1[[#This Row],[Código_Actividad]]="","",'[5]Formulario PPGR1'!#REF!)</f>
        <v>#REF!</v>
      </c>
      <c r="F785" s="392" t="e">
        <f>IF(Tabla1[[#This Row],[Código_Actividad]]="","",'[5]Formulario PPGR1'!#REF!)</f>
        <v>#REF!</v>
      </c>
      <c r="G785" s="381" t="s">
        <v>2704</v>
      </c>
      <c r="H785" s="381" t="s">
        <v>2705</v>
      </c>
      <c r="I785" s="381" t="s">
        <v>324</v>
      </c>
      <c r="J785" s="381">
        <v>96</v>
      </c>
      <c r="K785" s="382">
        <v>8300</v>
      </c>
      <c r="L785" s="382" t="e">
        <f>[6]!Tabla1[[#This Row],[Cantidad de Insumos]]*[6]!Tabla1[[#This Row],[Precio Unitario]]</f>
        <v>#REF!</v>
      </c>
      <c r="M785" s="383">
        <v>234101</v>
      </c>
      <c r="N785" s="384" t="s">
        <v>33</v>
      </c>
    </row>
    <row r="786" spans="2:14" ht="15.75">
      <c r="B786" s="392" t="e">
        <f>IF(Tabla1[[#This Row],[Código_Actividad]]="","",CONCATENATE(Tabla1[[#This Row],[POA]],".",Tabla1[[#This Row],[SRS]],".",Tabla1[[#This Row],[AREA]],".",Tabla1[[#This Row],[TIPO]]))</f>
        <v>#REF!</v>
      </c>
      <c r="C786" s="392" t="e">
        <f>IF(Tabla1[[#This Row],[Código_Actividad]]="","",'[5]Formulario PPGR1'!#REF!)</f>
        <v>#REF!</v>
      </c>
      <c r="D786" s="392" t="e">
        <f>IF(Tabla1[[#This Row],[Código_Actividad]]="","",'[5]Formulario PPGR1'!#REF!)</f>
        <v>#REF!</v>
      </c>
      <c r="E786" s="392" t="e">
        <f>IF(Tabla1[[#This Row],[Código_Actividad]]="","",'[5]Formulario PPGR1'!#REF!)</f>
        <v>#REF!</v>
      </c>
      <c r="F786" s="392" t="e">
        <f>IF(Tabla1[[#This Row],[Código_Actividad]]="","",'[5]Formulario PPGR1'!#REF!)</f>
        <v>#REF!</v>
      </c>
      <c r="G786" s="381" t="s">
        <v>2706</v>
      </c>
      <c r="H786" s="381" t="s">
        <v>2707</v>
      </c>
      <c r="I786" s="381" t="s">
        <v>1761</v>
      </c>
      <c r="J786" s="381">
        <v>8</v>
      </c>
      <c r="K786" s="382">
        <v>17530.5</v>
      </c>
      <c r="L786" s="382" t="e">
        <f>[6]!Tabla1[[#This Row],[Cantidad de Insumos]]*[6]!Tabla1[[#This Row],[Precio Unitario]]</f>
        <v>#REF!</v>
      </c>
      <c r="M786" s="383">
        <v>234101</v>
      </c>
      <c r="N786" s="384" t="s">
        <v>33</v>
      </c>
    </row>
    <row r="787" spans="2:14" ht="15.75">
      <c r="B787" s="392" t="e">
        <f>IF(Tabla1[[#This Row],[Código_Actividad]]="","",CONCATENATE(Tabla1[[#This Row],[POA]],".",Tabla1[[#This Row],[SRS]],".",Tabla1[[#This Row],[AREA]],".",Tabla1[[#This Row],[TIPO]]))</f>
        <v>#REF!</v>
      </c>
      <c r="C787" s="392" t="e">
        <f>IF(Tabla1[[#This Row],[Código_Actividad]]="","",'[5]Formulario PPGR1'!#REF!)</f>
        <v>#REF!</v>
      </c>
      <c r="D787" s="392" t="e">
        <f>IF(Tabla1[[#This Row],[Código_Actividad]]="","",'[5]Formulario PPGR1'!#REF!)</f>
        <v>#REF!</v>
      </c>
      <c r="E787" s="392" t="e">
        <f>IF(Tabla1[[#This Row],[Código_Actividad]]="","",'[5]Formulario PPGR1'!#REF!)</f>
        <v>#REF!</v>
      </c>
      <c r="F787" s="392" t="e">
        <f>IF(Tabla1[[#This Row],[Código_Actividad]]="","",'[5]Formulario PPGR1'!#REF!)</f>
        <v>#REF!</v>
      </c>
      <c r="G787" s="381" t="s">
        <v>2708</v>
      </c>
      <c r="H787" s="381" t="s">
        <v>2709</v>
      </c>
      <c r="I787" s="381" t="s">
        <v>1769</v>
      </c>
      <c r="J787" s="381">
        <v>20</v>
      </c>
      <c r="K787" s="382">
        <v>31750</v>
      </c>
      <c r="L787" s="382" t="e">
        <f>[6]!Tabla1[[#This Row],[Cantidad de Insumos]]*[6]!Tabla1[[#This Row],[Precio Unitario]]</f>
        <v>#REF!</v>
      </c>
      <c r="M787" s="383">
        <v>234101</v>
      </c>
      <c r="N787" s="384" t="s">
        <v>33</v>
      </c>
    </row>
    <row r="788" spans="2:14" ht="15.75">
      <c r="B788" s="392" t="e">
        <f>IF(Tabla1[[#This Row],[Código_Actividad]]="","",CONCATENATE(Tabla1[[#This Row],[POA]],".",Tabla1[[#This Row],[SRS]],".",Tabla1[[#This Row],[AREA]],".",Tabla1[[#This Row],[TIPO]]))</f>
        <v>#REF!</v>
      </c>
      <c r="C788" s="392" t="e">
        <f>IF(Tabla1[[#This Row],[Código_Actividad]]="","",'[5]Formulario PPGR1'!#REF!)</f>
        <v>#REF!</v>
      </c>
      <c r="D788" s="392" t="e">
        <f>IF(Tabla1[[#This Row],[Código_Actividad]]="","",'[5]Formulario PPGR1'!#REF!)</f>
        <v>#REF!</v>
      </c>
      <c r="E788" s="392" t="e">
        <f>IF(Tabla1[[#This Row],[Código_Actividad]]="","",'[5]Formulario PPGR1'!#REF!)</f>
        <v>#REF!</v>
      </c>
      <c r="F788" s="392" t="e">
        <f>IF(Tabla1[[#This Row],[Código_Actividad]]="","",'[5]Formulario PPGR1'!#REF!)</f>
        <v>#REF!</v>
      </c>
      <c r="G788" s="381" t="s">
        <v>2710</v>
      </c>
      <c r="H788" s="381" t="s">
        <v>2711</v>
      </c>
      <c r="I788" s="381" t="s">
        <v>1761</v>
      </c>
      <c r="J788" s="381">
        <v>4</v>
      </c>
      <c r="K788" s="382">
        <v>15000</v>
      </c>
      <c r="L788" s="382" t="e">
        <f>[6]!Tabla1[[#This Row],[Cantidad de Insumos]]*[6]!Tabla1[[#This Row],[Precio Unitario]]</f>
        <v>#REF!</v>
      </c>
      <c r="M788" s="383">
        <v>234101</v>
      </c>
      <c r="N788" s="384" t="s">
        <v>33</v>
      </c>
    </row>
    <row r="789" spans="2:14" ht="15.75">
      <c r="B789" s="392" t="e">
        <f>IF(Tabla1[[#This Row],[Código_Actividad]]="","",CONCATENATE(Tabla1[[#This Row],[POA]],".",Tabla1[[#This Row],[SRS]],".",Tabla1[[#This Row],[AREA]],".",Tabla1[[#This Row],[TIPO]]))</f>
        <v>#REF!</v>
      </c>
      <c r="C789" s="392" t="e">
        <f>IF(Tabla1[[#This Row],[Código_Actividad]]="","",'[5]Formulario PPGR1'!#REF!)</f>
        <v>#REF!</v>
      </c>
      <c r="D789" s="392" t="e">
        <f>IF(Tabla1[[#This Row],[Código_Actividad]]="","",'[5]Formulario PPGR1'!#REF!)</f>
        <v>#REF!</v>
      </c>
      <c r="E789" s="392" t="e">
        <f>IF(Tabla1[[#This Row],[Código_Actividad]]="","",'[5]Formulario PPGR1'!#REF!)</f>
        <v>#REF!</v>
      </c>
      <c r="F789" s="392" t="e">
        <f>IF(Tabla1[[#This Row],[Código_Actividad]]="","",'[5]Formulario PPGR1'!#REF!)</f>
        <v>#REF!</v>
      </c>
      <c r="G789" s="381" t="s">
        <v>2712</v>
      </c>
      <c r="H789" s="381" t="s">
        <v>2713</v>
      </c>
      <c r="I789" s="381" t="s">
        <v>1761</v>
      </c>
      <c r="J789" s="381">
        <v>4</v>
      </c>
      <c r="K789" s="382">
        <v>16000</v>
      </c>
      <c r="L789" s="382" t="e">
        <f>[6]!Tabla1[[#This Row],[Cantidad de Insumos]]*[6]!Tabla1[[#This Row],[Precio Unitario]]</f>
        <v>#REF!</v>
      </c>
      <c r="M789" s="383">
        <v>234101</v>
      </c>
      <c r="N789" s="384" t="s">
        <v>33</v>
      </c>
    </row>
    <row r="790" spans="2:14" ht="15.75">
      <c r="B790" s="392" t="e">
        <f>IF(Tabla1[[#This Row],[Código_Actividad]]="","",CONCATENATE(Tabla1[[#This Row],[POA]],".",Tabla1[[#This Row],[SRS]],".",Tabla1[[#This Row],[AREA]],".",Tabla1[[#This Row],[TIPO]]))</f>
        <v>#REF!</v>
      </c>
      <c r="C790" s="392" t="e">
        <f>IF(Tabla1[[#This Row],[Código_Actividad]]="","",'[5]Formulario PPGR1'!#REF!)</f>
        <v>#REF!</v>
      </c>
      <c r="D790" s="392" t="e">
        <f>IF(Tabla1[[#This Row],[Código_Actividad]]="","",'[5]Formulario PPGR1'!#REF!)</f>
        <v>#REF!</v>
      </c>
      <c r="E790" s="392" t="e">
        <f>IF(Tabla1[[#This Row],[Código_Actividad]]="","",'[5]Formulario PPGR1'!#REF!)</f>
        <v>#REF!</v>
      </c>
      <c r="F790" s="392" t="e">
        <f>IF(Tabla1[[#This Row],[Código_Actividad]]="","",'[5]Formulario PPGR1'!#REF!)</f>
        <v>#REF!</v>
      </c>
      <c r="G790" s="381" t="s">
        <v>2714</v>
      </c>
      <c r="H790" s="381" t="s">
        <v>2715</v>
      </c>
      <c r="I790" s="381" t="s">
        <v>1769</v>
      </c>
      <c r="J790" s="381">
        <v>96</v>
      </c>
      <c r="K790" s="382">
        <v>2850</v>
      </c>
      <c r="L790" s="382" t="e">
        <f>[6]!Tabla1[[#This Row],[Cantidad de Insumos]]*[6]!Tabla1[[#This Row],[Precio Unitario]]</f>
        <v>#REF!</v>
      </c>
      <c r="M790" s="383">
        <v>234101</v>
      </c>
      <c r="N790" s="384" t="s">
        <v>33</v>
      </c>
    </row>
    <row r="791" spans="2:14" ht="15.75">
      <c r="B791" s="392" t="e">
        <f>IF(Tabla1[[#This Row],[Código_Actividad]]="","",CONCATENATE(Tabla1[[#This Row],[POA]],".",Tabla1[[#This Row],[SRS]],".",Tabla1[[#This Row],[AREA]],".",Tabla1[[#This Row],[TIPO]]))</f>
        <v>#REF!</v>
      </c>
      <c r="C791" s="392" t="e">
        <f>IF(Tabla1[[#This Row],[Código_Actividad]]="","",'[5]Formulario PPGR1'!#REF!)</f>
        <v>#REF!</v>
      </c>
      <c r="D791" s="392" t="e">
        <f>IF(Tabla1[[#This Row],[Código_Actividad]]="","",'[5]Formulario PPGR1'!#REF!)</f>
        <v>#REF!</v>
      </c>
      <c r="E791" s="392" t="e">
        <f>IF(Tabla1[[#This Row],[Código_Actividad]]="","",'[5]Formulario PPGR1'!#REF!)</f>
        <v>#REF!</v>
      </c>
      <c r="F791" s="392" t="e">
        <f>IF(Tabla1[[#This Row],[Código_Actividad]]="","",'[5]Formulario PPGR1'!#REF!)</f>
        <v>#REF!</v>
      </c>
      <c r="G791" s="381" t="s">
        <v>2716</v>
      </c>
      <c r="H791" s="381" t="s">
        <v>2717</v>
      </c>
      <c r="I791" s="381" t="s">
        <v>1769</v>
      </c>
      <c r="J791" s="381">
        <v>4</v>
      </c>
      <c r="K791" s="382">
        <v>2900</v>
      </c>
      <c r="L791" s="382" t="e">
        <f>[6]!Tabla1[[#This Row],[Cantidad de Insumos]]*[6]!Tabla1[[#This Row],[Precio Unitario]]</f>
        <v>#REF!</v>
      </c>
      <c r="M791" s="383">
        <v>239301</v>
      </c>
      <c r="N791" s="384" t="s">
        <v>33</v>
      </c>
    </row>
    <row r="792" spans="2:14" ht="15.75">
      <c r="B792" s="392" t="e">
        <f>IF(Tabla1[[#This Row],[Código_Actividad]]="","",CONCATENATE(Tabla1[[#This Row],[POA]],".",Tabla1[[#This Row],[SRS]],".",Tabla1[[#This Row],[AREA]],".",Tabla1[[#This Row],[TIPO]]))</f>
        <v>#REF!</v>
      </c>
      <c r="C792" s="392" t="e">
        <f>IF(Tabla1[[#This Row],[Código_Actividad]]="","",'[5]Formulario PPGR1'!#REF!)</f>
        <v>#REF!</v>
      </c>
      <c r="D792" s="392" t="e">
        <f>IF(Tabla1[[#This Row],[Código_Actividad]]="","",'[5]Formulario PPGR1'!#REF!)</f>
        <v>#REF!</v>
      </c>
      <c r="E792" s="392" t="e">
        <f>IF(Tabla1[[#This Row],[Código_Actividad]]="","",'[5]Formulario PPGR1'!#REF!)</f>
        <v>#REF!</v>
      </c>
      <c r="F792" s="392" t="e">
        <f>IF(Tabla1[[#This Row],[Código_Actividad]]="","",'[5]Formulario PPGR1'!#REF!)</f>
        <v>#REF!</v>
      </c>
      <c r="G792" s="381" t="s">
        <v>2718</v>
      </c>
      <c r="H792" s="381" t="s">
        <v>2719</v>
      </c>
      <c r="I792" s="381" t="s">
        <v>1769</v>
      </c>
      <c r="J792" s="381">
        <v>4</v>
      </c>
      <c r="K792" s="382">
        <v>181.74</v>
      </c>
      <c r="L792" s="382" t="e">
        <f>[6]!Tabla1[[#This Row],[Cantidad de Insumos]]*[6]!Tabla1[[#This Row],[Precio Unitario]]</f>
        <v>#REF!</v>
      </c>
      <c r="M792" s="383">
        <v>239301</v>
      </c>
      <c r="N792" s="384" t="s">
        <v>33</v>
      </c>
    </row>
    <row r="793" spans="2:14" ht="15.75">
      <c r="B793" s="392" t="e">
        <f>IF(Tabla1[[#This Row],[Código_Actividad]]="","",CONCATENATE(Tabla1[[#This Row],[POA]],".",Tabla1[[#This Row],[SRS]],".",Tabla1[[#This Row],[AREA]],".",Tabla1[[#This Row],[TIPO]]))</f>
        <v>#REF!</v>
      </c>
      <c r="C793" s="392" t="e">
        <f>IF(Tabla1[[#This Row],[Código_Actividad]]="","",'[5]Formulario PPGR1'!#REF!)</f>
        <v>#REF!</v>
      </c>
      <c r="D793" s="392" t="e">
        <f>IF(Tabla1[[#This Row],[Código_Actividad]]="","",'[5]Formulario PPGR1'!#REF!)</f>
        <v>#REF!</v>
      </c>
      <c r="E793" s="392" t="e">
        <f>IF(Tabla1[[#This Row],[Código_Actividad]]="","",'[5]Formulario PPGR1'!#REF!)</f>
        <v>#REF!</v>
      </c>
      <c r="F793" s="392" t="e">
        <f>IF(Tabla1[[#This Row],[Código_Actividad]]="","",'[5]Formulario PPGR1'!#REF!)</f>
        <v>#REF!</v>
      </c>
      <c r="G793" s="381" t="s">
        <v>2720</v>
      </c>
      <c r="H793" s="381" t="s">
        <v>2721</v>
      </c>
      <c r="I793" s="381" t="s">
        <v>1769</v>
      </c>
      <c r="J793" s="381">
        <v>4</v>
      </c>
      <c r="K793" s="382">
        <v>195</v>
      </c>
      <c r="L793" s="382" t="e">
        <f>[6]!Tabla1[[#This Row],[Cantidad de Insumos]]*[6]!Tabla1[[#This Row],[Precio Unitario]]</f>
        <v>#REF!</v>
      </c>
      <c r="M793" s="383">
        <v>239301</v>
      </c>
      <c r="N793" s="384" t="s">
        <v>33</v>
      </c>
    </row>
    <row r="794" spans="2:14" ht="15.75">
      <c r="B794" s="392" t="e">
        <f>IF(Tabla1[[#This Row],[Código_Actividad]]="","",CONCATENATE(Tabla1[[#This Row],[POA]],".",Tabla1[[#This Row],[SRS]],".",Tabla1[[#This Row],[AREA]],".",Tabla1[[#This Row],[TIPO]]))</f>
        <v>#REF!</v>
      </c>
      <c r="C794" s="392" t="e">
        <f>IF(Tabla1[[#This Row],[Código_Actividad]]="","",'[5]Formulario PPGR1'!#REF!)</f>
        <v>#REF!</v>
      </c>
      <c r="D794" s="392" t="e">
        <f>IF(Tabla1[[#This Row],[Código_Actividad]]="","",'[5]Formulario PPGR1'!#REF!)</f>
        <v>#REF!</v>
      </c>
      <c r="E794" s="392" t="e">
        <f>IF(Tabla1[[#This Row],[Código_Actividad]]="","",'[5]Formulario PPGR1'!#REF!)</f>
        <v>#REF!</v>
      </c>
      <c r="F794" s="392" t="e">
        <f>IF(Tabla1[[#This Row],[Código_Actividad]]="","",'[5]Formulario PPGR1'!#REF!)</f>
        <v>#REF!</v>
      </c>
      <c r="G794" s="381" t="s">
        <v>2722</v>
      </c>
      <c r="H794" s="381" t="s">
        <v>2723</v>
      </c>
      <c r="I794" s="381" t="s">
        <v>1769</v>
      </c>
      <c r="J794" s="381">
        <v>4</v>
      </c>
      <c r="K794" s="382">
        <v>195</v>
      </c>
      <c r="L794" s="382" t="e">
        <f>[6]!Tabla1[[#This Row],[Cantidad de Insumos]]*[6]!Tabla1[[#This Row],[Precio Unitario]]</f>
        <v>#REF!</v>
      </c>
      <c r="M794" s="383">
        <v>239601</v>
      </c>
      <c r="N794" s="384" t="s">
        <v>33</v>
      </c>
    </row>
    <row r="795" spans="2:14" ht="15.75">
      <c r="B795" s="392" t="e">
        <f>IF(Tabla1[[#This Row],[Código_Actividad]]="","",CONCATENATE(Tabla1[[#This Row],[POA]],".",Tabla1[[#This Row],[SRS]],".",Tabla1[[#This Row],[AREA]],".",Tabla1[[#This Row],[TIPO]]))</f>
        <v>#REF!</v>
      </c>
      <c r="C795" s="392" t="e">
        <f>IF(Tabla1[[#This Row],[Código_Actividad]]="","",'[5]Formulario PPGR1'!#REF!)</f>
        <v>#REF!</v>
      </c>
      <c r="D795" s="392" t="e">
        <f>IF(Tabla1[[#This Row],[Código_Actividad]]="","",'[5]Formulario PPGR1'!#REF!)</f>
        <v>#REF!</v>
      </c>
      <c r="E795" s="392" t="e">
        <f>IF(Tabla1[[#This Row],[Código_Actividad]]="","",'[5]Formulario PPGR1'!#REF!)</f>
        <v>#REF!</v>
      </c>
      <c r="F795" s="392" t="e">
        <f>IF(Tabla1[[#This Row],[Código_Actividad]]="","",'[5]Formulario PPGR1'!#REF!)</f>
        <v>#REF!</v>
      </c>
      <c r="G795" s="381" t="s">
        <v>2724</v>
      </c>
      <c r="H795" s="381" t="s">
        <v>2725</v>
      </c>
      <c r="I795" s="381" t="s">
        <v>1769</v>
      </c>
      <c r="J795" s="381">
        <v>4</v>
      </c>
      <c r="K795" s="382">
        <v>195</v>
      </c>
      <c r="L795" s="382" t="e">
        <f>[6]!Tabla1[[#This Row],[Cantidad de Insumos]]*[6]!Tabla1[[#This Row],[Precio Unitario]]</f>
        <v>#REF!</v>
      </c>
      <c r="M795" s="383">
        <v>239601</v>
      </c>
      <c r="N795" s="384" t="s">
        <v>33</v>
      </c>
    </row>
    <row r="796" spans="2:14" ht="15.75">
      <c r="B796" s="392" t="e">
        <f>IF(Tabla1[[#This Row],[Código_Actividad]]="","",CONCATENATE(Tabla1[[#This Row],[POA]],".",Tabla1[[#This Row],[SRS]],".",Tabla1[[#This Row],[AREA]],".",Tabla1[[#This Row],[TIPO]]))</f>
        <v>#REF!</v>
      </c>
      <c r="C796" s="392" t="e">
        <f>IF(Tabla1[[#This Row],[Código_Actividad]]="","",'[5]Formulario PPGR1'!#REF!)</f>
        <v>#REF!</v>
      </c>
      <c r="D796" s="392" t="e">
        <f>IF(Tabla1[[#This Row],[Código_Actividad]]="","",'[5]Formulario PPGR1'!#REF!)</f>
        <v>#REF!</v>
      </c>
      <c r="E796" s="392" t="e">
        <f>IF(Tabla1[[#This Row],[Código_Actividad]]="","",'[5]Formulario PPGR1'!#REF!)</f>
        <v>#REF!</v>
      </c>
      <c r="F796" s="392" t="e">
        <f>IF(Tabla1[[#This Row],[Código_Actividad]]="","",'[5]Formulario PPGR1'!#REF!)</f>
        <v>#REF!</v>
      </c>
      <c r="G796" s="381" t="s">
        <v>2726</v>
      </c>
      <c r="H796" s="381" t="s">
        <v>2727</v>
      </c>
      <c r="I796" s="381" t="s">
        <v>1761</v>
      </c>
      <c r="J796" s="381">
        <v>4</v>
      </c>
      <c r="K796" s="382">
        <v>195</v>
      </c>
      <c r="L796" s="382" t="e">
        <f>[6]!Tabla1[[#This Row],[Cantidad de Insumos]]*[6]!Tabla1[[#This Row],[Precio Unitario]]</f>
        <v>#REF!</v>
      </c>
      <c r="M796" s="383">
        <v>237299</v>
      </c>
      <c r="N796" s="384" t="s">
        <v>33</v>
      </c>
    </row>
    <row r="797" spans="2:14" ht="15.75">
      <c r="B797" s="392" t="e">
        <f>IF(Tabla1[[#This Row],[Código_Actividad]]="","",CONCATENATE(Tabla1[[#This Row],[POA]],".",Tabla1[[#This Row],[SRS]],".",Tabla1[[#This Row],[AREA]],".",Tabla1[[#This Row],[TIPO]]))</f>
        <v>#REF!</v>
      </c>
      <c r="C797" s="392" t="e">
        <f>IF(Tabla1[[#This Row],[Código_Actividad]]="","",'[5]Formulario PPGR1'!#REF!)</f>
        <v>#REF!</v>
      </c>
      <c r="D797" s="392" t="e">
        <f>IF(Tabla1[[#This Row],[Código_Actividad]]="","",'[5]Formulario PPGR1'!#REF!)</f>
        <v>#REF!</v>
      </c>
      <c r="E797" s="392" t="e">
        <f>IF(Tabla1[[#This Row],[Código_Actividad]]="","",'[5]Formulario PPGR1'!#REF!)</f>
        <v>#REF!</v>
      </c>
      <c r="F797" s="392" t="e">
        <f>IF(Tabla1[[#This Row],[Código_Actividad]]="","",'[5]Formulario PPGR1'!#REF!)</f>
        <v>#REF!</v>
      </c>
      <c r="G797" s="381" t="s">
        <v>2728</v>
      </c>
      <c r="H797" s="381" t="s">
        <v>2729</v>
      </c>
      <c r="I797" s="381" t="s">
        <v>1761</v>
      </c>
      <c r="J797" s="381">
        <v>4</v>
      </c>
      <c r="K797" s="382">
        <v>195</v>
      </c>
      <c r="L797" s="382" t="e">
        <f>[6]!Tabla1[[#This Row],[Cantidad de Insumos]]*[6]!Tabla1[[#This Row],[Precio Unitario]]</f>
        <v>#REF!</v>
      </c>
      <c r="M797" s="383">
        <v>237299</v>
      </c>
      <c r="N797" s="384" t="s">
        <v>33</v>
      </c>
    </row>
    <row r="798" spans="2:14" ht="15.75">
      <c r="B798" s="392" t="e">
        <f>IF(Tabla1[[#This Row],[Código_Actividad]]="","",CONCATENATE(Tabla1[[#This Row],[POA]],".",Tabla1[[#This Row],[SRS]],".",Tabla1[[#This Row],[AREA]],".",Tabla1[[#This Row],[TIPO]]))</f>
        <v>#REF!</v>
      </c>
      <c r="C798" s="392" t="e">
        <f>IF(Tabla1[[#This Row],[Código_Actividad]]="","",'[5]Formulario PPGR1'!#REF!)</f>
        <v>#REF!</v>
      </c>
      <c r="D798" s="392" t="e">
        <f>IF(Tabla1[[#This Row],[Código_Actividad]]="","",'[5]Formulario PPGR1'!#REF!)</f>
        <v>#REF!</v>
      </c>
      <c r="E798" s="392" t="e">
        <f>IF(Tabla1[[#This Row],[Código_Actividad]]="","",'[5]Formulario PPGR1'!#REF!)</f>
        <v>#REF!</v>
      </c>
      <c r="F798" s="392" t="e">
        <f>IF(Tabla1[[#This Row],[Código_Actividad]]="","",'[5]Formulario PPGR1'!#REF!)</f>
        <v>#REF!</v>
      </c>
      <c r="G798" s="381" t="s">
        <v>2730</v>
      </c>
      <c r="H798" s="381" t="s">
        <v>2731</v>
      </c>
      <c r="I798" s="381" t="s">
        <v>1761</v>
      </c>
      <c r="J798" s="381">
        <v>4</v>
      </c>
      <c r="K798" s="382">
        <v>195</v>
      </c>
      <c r="L798" s="382" t="e">
        <f>[6]!Tabla1[[#This Row],[Cantidad de Insumos]]*[6]!Tabla1[[#This Row],[Precio Unitario]]</f>
        <v>#REF!</v>
      </c>
      <c r="M798" s="383">
        <v>237299</v>
      </c>
      <c r="N798" s="384" t="s">
        <v>33</v>
      </c>
    </row>
    <row r="799" spans="2:14" ht="15.75">
      <c r="B799" s="392" t="e">
        <f>IF(Tabla1[[#This Row],[Código_Actividad]]="","",CONCATENATE(Tabla1[[#This Row],[POA]],".",Tabla1[[#This Row],[SRS]],".",Tabla1[[#This Row],[AREA]],".",Tabla1[[#This Row],[TIPO]]))</f>
        <v>#REF!</v>
      </c>
      <c r="C799" s="392" t="e">
        <f>IF(Tabla1[[#This Row],[Código_Actividad]]="","",'[5]Formulario PPGR1'!#REF!)</f>
        <v>#REF!</v>
      </c>
      <c r="D799" s="392" t="e">
        <f>IF(Tabla1[[#This Row],[Código_Actividad]]="","",'[5]Formulario PPGR1'!#REF!)</f>
        <v>#REF!</v>
      </c>
      <c r="E799" s="392" t="e">
        <f>IF(Tabla1[[#This Row],[Código_Actividad]]="","",'[5]Formulario PPGR1'!#REF!)</f>
        <v>#REF!</v>
      </c>
      <c r="F799" s="392" t="e">
        <f>IF(Tabla1[[#This Row],[Código_Actividad]]="","",'[5]Formulario PPGR1'!#REF!)</f>
        <v>#REF!</v>
      </c>
      <c r="G799" s="381" t="s">
        <v>2732</v>
      </c>
      <c r="H799" s="381" t="s">
        <v>2733</v>
      </c>
      <c r="I799" s="381" t="s">
        <v>2734</v>
      </c>
      <c r="J799" s="381">
        <v>240</v>
      </c>
      <c r="K799" s="382">
        <v>845</v>
      </c>
      <c r="L799" s="382" t="e">
        <f>[6]!Tabla1[[#This Row],[Cantidad de Insumos]]*[6]!Tabla1[[#This Row],[Precio Unitario]]</f>
        <v>#REF!</v>
      </c>
      <c r="M799" s="383">
        <v>237299</v>
      </c>
      <c r="N799" s="384" t="s">
        <v>33</v>
      </c>
    </row>
    <row r="800" spans="2:14" ht="15.75">
      <c r="B800" s="392" t="e">
        <f>IF(Tabla1[[#This Row],[Código_Actividad]]="","",CONCATENATE(Tabla1[[#This Row],[POA]],".",Tabla1[[#This Row],[SRS]],".",Tabla1[[#This Row],[AREA]],".",Tabla1[[#This Row],[TIPO]]))</f>
        <v>#REF!</v>
      </c>
      <c r="C800" s="392" t="e">
        <f>IF(Tabla1[[#This Row],[Código_Actividad]]="","",'[5]Formulario PPGR1'!#REF!)</f>
        <v>#REF!</v>
      </c>
      <c r="D800" s="392" t="e">
        <f>IF(Tabla1[[#This Row],[Código_Actividad]]="","",'[5]Formulario PPGR1'!#REF!)</f>
        <v>#REF!</v>
      </c>
      <c r="E800" s="392" t="e">
        <f>IF(Tabla1[[#This Row],[Código_Actividad]]="","",'[5]Formulario PPGR1'!#REF!)</f>
        <v>#REF!</v>
      </c>
      <c r="F800" s="392" t="e">
        <f>IF(Tabla1[[#This Row],[Código_Actividad]]="","",'[5]Formulario PPGR1'!#REF!)</f>
        <v>#REF!</v>
      </c>
      <c r="G800" s="381" t="s">
        <v>2735</v>
      </c>
      <c r="H800" s="381" t="s">
        <v>2736</v>
      </c>
      <c r="I800" s="381" t="s">
        <v>2734</v>
      </c>
      <c r="J800" s="381">
        <v>12</v>
      </c>
      <c r="K800" s="382">
        <v>825</v>
      </c>
      <c r="L800" s="382" t="e">
        <f>[6]!Tabla1[[#This Row],[Cantidad de Insumos]]*[6]!Tabla1[[#This Row],[Precio Unitario]]</f>
        <v>#REF!</v>
      </c>
      <c r="M800" s="383">
        <v>237299</v>
      </c>
      <c r="N800" s="384" t="s">
        <v>33</v>
      </c>
    </row>
    <row r="801" spans="2:14" ht="15.75">
      <c r="B801" s="392" t="e">
        <f>IF(Tabla1[[#This Row],[Código_Actividad]]="","",CONCATENATE(Tabla1[[#This Row],[POA]],".",Tabla1[[#This Row],[SRS]],".",Tabla1[[#This Row],[AREA]],".",Tabla1[[#This Row],[TIPO]]))</f>
        <v>#REF!</v>
      </c>
      <c r="C801" s="392" t="e">
        <f>IF(Tabla1[[#This Row],[Código_Actividad]]="","",'[5]Formulario PPGR1'!#REF!)</f>
        <v>#REF!</v>
      </c>
      <c r="D801" s="392" t="e">
        <f>IF(Tabla1[[#This Row],[Código_Actividad]]="","",'[5]Formulario PPGR1'!#REF!)</f>
        <v>#REF!</v>
      </c>
      <c r="E801" s="392" t="e">
        <f>IF(Tabla1[[#This Row],[Código_Actividad]]="","",'[5]Formulario PPGR1'!#REF!)</f>
        <v>#REF!</v>
      </c>
      <c r="F801" s="392" t="e">
        <f>IF(Tabla1[[#This Row],[Código_Actividad]]="","",'[5]Formulario PPGR1'!#REF!)</f>
        <v>#REF!</v>
      </c>
      <c r="G801" s="381" t="s">
        <v>2737</v>
      </c>
      <c r="H801" s="381" t="s">
        <v>2738</v>
      </c>
      <c r="I801" s="381" t="s">
        <v>1764</v>
      </c>
      <c r="J801" s="381">
        <v>4</v>
      </c>
      <c r="K801" s="382">
        <v>850</v>
      </c>
      <c r="L801" s="382" t="e">
        <f>[6]!Tabla1[[#This Row],[Cantidad de Insumos]]*[6]!Tabla1[[#This Row],[Precio Unitario]]</f>
        <v>#REF!</v>
      </c>
      <c r="M801" s="383">
        <v>239301</v>
      </c>
      <c r="N801" s="384" t="s">
        <v>33</v>
      </c>
    </row>
    <row r="802" spans="2:14" ht="15.75">
      <c r="B802" s="392" t="e">
        <f>IF(Tabla1[[#This Row],[Código_Actividad]]="","",CONCATENATE(Tabla1[[#This Row],[POA]],".",Tabla1[[#This Row],[SRS]],".",Tabla1[[#This Row],[AREA]],".",Tabla1[[#This Row],[TIPO]]))</f>
        <v>#REF!</v>
      </c>
      <c r="C802" s="392" t="e">
        <f>IF(Tabla1[[#This Row],[Código_Actividad]]="","",'[5]Formulario PPGR1'!#REF!)</f>
        <v>#REF!</v>
      </c>
      <c r="D802" s="392" t="e">
        <f>IF(Tabla1[[#This Row],[Código_Actividad]]="","",'[5]Formulario PPGR1'!#REF!)</f>
        <v>#REF!</v>
      </c>
      <c r="E802" s="392" t="e">
        <f>IF(Tabla1[[#This Row],[Código_Actividad]]="","",'[5]Formulario PPGR1'!#REF!)</f>
        <v>#REF!</v>
      </c>
      <c r="F802" s="392" t="e">
        <f>IF(Tabla1[[#This Row],[Código_Actividad]]="","",'[5]Formulario PPGR1'!#REF!)</f>
        <v>#REF!</v>
      </c>
      <c r="G802" s="381" t="s">
        <v>2739</v>
      </c>
      <c r="H802" s="381" t="s">
        <v>2740</v>
      </c>
      <c r="I802" s="381" t="s">
        <v>1764</v>
      </c>
      <c r="J802" s="381">
        <v>12</v>
      </c>
      <c r="K802" s="382">
        <v>7861.2</v>
      </c>
      <c r="L802" s="382" t="e">
        <f>[6]!Tabla1[[#This Row],[Cantidad de Insumos]]*[6]!Tabla1[[#This Row],[Precio Unitario]]</f>
        <v>#REF!</v>
      </c>
      <c r="M802" s="383">
        <v>239301</v>
      </c>
      <c r="N802" s="384" t="s">
        <v>33</v>
      </c>
    </row>
    <row r="803" spans="2:14" ht="15.75">
      <c r="B803" s="392" t="e">
        <f>IF(Tabla1[[#This Row],[Código_Actividad]]="","",CONCATENATE(Tabla1[[#This Row],[POA]],".",Tabla1[[#This Row],[SRS]],".",Tabla1[[#This Row],[AREA]],".",Tabla1[[#This Row],[TIPO]]))</f>
        <v>#REF!</v>
      </c>
      <c r="C803" s="392" t="e">
        <f>IF(Tabla1[[#This Row],[Código_Actividad]]="","",'[5]Formulario PPGR1'!#REF!)</f>
        <v>#REF!</v>
      </c>
      <c r="D803" s="392" t="e">
        <f>IF(Tabla1[[#This Row],[Código_Actividad]]="","",'[5]Formulario PPGR1'!#REF!)</f>
        <v>#REF!</v>
      </c>
      <c r="E803" s="392" t="e">
        <f>IF(Tabla1[[#This Row],[Código_Actividad]]="","",'[5]Formulario PPGR1'!#REF!)</f>
        <v>#REF!</v>
      </c>
      <c r="F803" s="392" t="e">
        <f>IF(Tabla1[[#This Row],[Código_Actividad]]="","",'[5]Formulario PPGR1'!#REF!)</f>
        <v>#REF!</v>
      </c>
      <c r="G803" s="381" t="s">
        <v>2741</v>
      </c>
      <c r="H803" s="381" t="s">
        <v>2742</v>
      </c>
      <c r="I803" s="381" t="s">
        <v>1769</v>
      </c>
      <c r="J803" s="381">
        <v>4</v>
      </c>
      <c r="K803" s="382">
        <v>78650</v>
      </c>
      <c r="L803" s="382" t="e">
        <f>[6]!Tabla1[[#This Row],[Cantidad de Insumos]]*[6]!Tabla1[[#This Row],[Precio Unitario]]</f>
        <v>#REF!</v>
      </c>
      <c r="M803" s="383">
        <v>239301</v>
      </c>
      <c r="N803" s="384" t="s">
        <v>33</v>
      </c>
    </row>
    <row r="804" spans="2:14" ht="15.75">
      <c r="B804" s="392" t="e">
        <f>IF(Tabla1[[#This Row],[Código_Actividad]]="","",CONCATENATE(Tabla1[[#This Row],[POA]],".",Tabla1[[#This Row],[SRS]],".",Tabla1[[#This Row],[AREA]],".",Tabla1[[#This Row],[TIPO]]))</f>
        <v>#REF!</v>
      </c>
      <c r="C804" s="392" t="e">
        <f>IF(Tabla1[[#This Row],[Código_Actividad]]="","",'[5]Formulario PPGR1'!#REF!)</f>
        <v>#REF!</v>
      </c>
      <c r="D804" s="392" t="e">
        <f>IF(Tabla1[[#This Row],[Código_Actividad]]="","",'[5]Formulario PPGR1'!#REF!)</f>
        <v>#REF!</v>
      </c>
      <c r="E804" s="392" t="e">
        <f>IF(Tabla1[[#This Row],[Código_Actividad]]="","",'[5]Formulario PPGR1'!#REF!)</f>
        <v>#REF!</v>
      </c>
      <c r="F804" s="392" t="e">
        <f>IF(Tabla1[[#This Row],[Código_Actividad]]="","",'[5]Formulario PPGR1'!#REF!)</f>
        <v>#REF!</v>
      </c>
      <c r="G804" s="381" t="s">
        <v>2743</v>
      </c>
      <c r="H804" s="381" t="s">
        <v>2744</v>
      </c>
      <c r="I804" s="381" t="s">
        <v>1764</v>
      </c>
      <c r="J804" s="381">
        <v>4</v>
      </c>
      <c r="K804" s="382">
        <v>1474.21</v>
      </c>
      <c r="L804" s="382" t="e">
        <f>[6]!Tabla1[[#This Row],[Cantidad de Insumos]]*[6]!Tabla1[[#This Row],[Precio Unitario]]</f>
        <v>#REF!</v>
      </c>
      <c r="M804" s="383">
        <v>239301</v>
      </c>
      <c r="N804" s="384" t="s">
        <v>33</v>
      </c>
    </row>
    <row r="805" spans="2:14" ht="15.75">
      <c r="B805" s="392" t="e">
        <f>IF(Tabla1[[#This Row],[Código_Actividad]]="","",CONCATENATE(Tabla1[[#This Row],[POA]],".",Tabla1[[#This Row],[SRS]],".",Tabla1[[#This Row],[AREA]],".",Tabla1[[#This Row],[TIPO]]))</f>
        <v>#REF!</v>
      </c>
      <c r="C805" s="392" t="e">
        <f>IF(Tabla1[[#This Row],[Código_Actividad]]="","",'[5]Formulario PPGR1'!#REF!)</f>
        <v>#REF!</v>
      </c>
      <c r="D805" s="392" t="e">
        <f>IF(Tabla1[[#This Row],[Código_Actividad]]="","",'[5]Formulario PPGR1'!#REF!)</f>
        <v>#REF!</v>
      </c>
      <c r="E805" s="392" t="e">
        <f>IF(Tabla1[[#This Row],[Código_Actividad]]="","",'[5]Formulario PPGR1'!#REF!)</f>
        <v>#REF!</v>
      </c>
      <c r="F805" s="392" t="e">
        <f>IF(Tabla1[[#This Row],[Código_Actividad]]="","",'[5]Formulario PPGR1'!#REF!)</f>
        <v>#REF!</v>
      </c>
      <c r="G805" s="381" t="s">
        <v>2745</v>
      </c>
      <c r="H805" s="381" t="s">
        <v>2746</v>
      </c>
      <c r="I805" s="381" t="s">
        <v>1769</v>
      </c>
      <c r="J805" s="381">
        <v>1200</v>
      </c>
      <c r="K805" s="382">
        <v>33</v>
      </c>
      <c r="L805" s="382" t="e">
        <f>[6]!Tabla1[[#This Row],[Cantidad de Insumos]]*[6]!Tabla1[[#This Row],[Precio Unitario]]</f>
        <v>#REF!</v>
      </c>
      <c r="M805" s="383">
        <v>239301</v>
      </c>
      <c r="N805" s="384" t="s">
        <v>33</v>
      </c>
    </row>
    <row r="806" spans="2:14" ht="15.75">
      <c r="B806" s="392" t="e">
        <f>IF(Tabla1[[#This Row],[Código_Actividad]]="","",CONCATENATE(Tabla1[[#This Row],[POA]],".",Tabla1[[#This Row],[SRS]],".",Tabla1[[#This Row],[AREA]],".",Tabla1[[#This Row],[TIPO]]))</f>
        <v>#REF!</v>
      </c>
      <c r="C806" s="392" t="e">
        <f>IF(Tabla1[[#This Row],[Código_Actividad]]="","",'[5]Formulario PPGR1'!#REF!)</f>
        <v>#REF!</v>
      </c>
      <c r="D806" s="392" t="e">
        <f>IF(Tabla1[[#This Row],[Código_Actividad]]="","",'[5]Formulario PPGR1'!#REF!)</f>
        <v>#REF!</v>
      </c>
      <c r="E806" s="392" t="e">
        <f>IF(Tabla1[[#This Row],[Código_Actividad]]="","",'[5]Formulario PPGR1'!#REF!)</f>
        <v>#REF!</v>
      </c>
      <c r="F806" s="392" t="e">
        <f>IF(Tabla1[[#This Row],[Código_Actividad]]="","",'[5]Formulario PPGR1'!#REF!)</f>
        <v>#REF!</v>
      </c>
      <c r="G806" s="381" t="s">
        <v>2747</v>
      </c>
      <c r="H806" s="381" t="s">
        <v>2748</v>
      </c>
      <c r="I806" s="381" t="s">
        <v>2115</v>
      </c>
      <c r="J806" s="381">
        <v>4</v>
      </c>
      <c r="K806" s="382">
        <v>35</v>
      </c>
      <c r="L806" s="382" t="e">
        <f>[6]!Tabla1[[#This Row],[Cantidad de Insumos]]*[6]!Tabla1[[#This Row],[Precio Unitario]]</f>
        <v>#REF!</v>
      </c>
      <c r="M806" s="383">
        <v>239301</v>
      </c>
      <c r="N806" s="384" t="s">
        <v>33</v>
      </c>
    </row>
    <row r="807" spans="2:14" ht="15.75">
      <c r="B807" s="392" t="e">
        <f>IF(Tabla1[[#This Row],[Código_Actividad]]="","",CONCATENATE(Tabla1[[#This Row],[POA]],".",Tabla1[[#This Row],[SRS]],".",Tabla1[[#This Row],[AREA]],".",Tabla1[[#This Row],[TIPO]]))</f>
        <v>#REF!</v>
      </c>
      <c r="C807" s="392" t="e">
        <f>IF(Tabla1[[#This Row],[Código_Actividad]]="","",'[5]Formulario PPGR1'!#REF!)</f>
        <v>#REF!</v>
      </c>
      <c r="D807" s="392" t="e">
        <f>IF(Tabla1[[#This Row],[Código_Actividad]]="","",'[5]Formulario PPGR1'!#REF!)</f>
        <v>#REF!</v>
      </c>
      <c r="E807" s="392" t="e">
        <f>IF(Tabla1[[#This Row],[Código_Actividad]]="","",'[5]Formulario PPGR1'!#REF!)</f>
        <v>#REF!</v>
      </c>
      <c r="F807" s="392" t="e">
        <f>IF(Tabla1[[#This Row],[Código_Actividad]]="","",'[5]Formulario PPGR1'!#REF!)</f>
        <v>#REF!</v>
      </c>
      <c r="G807" s="381" t="s">
        <v>2749</v>
      </c>
      <c r="H807" s="381" t="s">
        <v>2750</v>
      </c>
      <c r="I807" s="381" t="s">
        <v>1764</v>
      </c>
      <c r="J807" s="381">
        <v>4</v>
      </c>
      <c r="K807" s="382">
        <v>35</v>
      </c>
      <c r="L807" s="382" t="e">
        <f>[6]!Tabla1[[#This Row],[Cantidad de Insumos]]*[6]!Tabla1[[#This Row],[Precio Unitario]]</f>
        <v>#REF!</v>
      </c>
      <c r="M807" s="383">
        <v>239301</v>
      </c>
      <c r="N807" s="384" t="s">
        <v>33</v>
      </c>
    </row>
    <row r="808" spans="2:14" ht="15.75">
      <c r="B808" s="392" t="e">
        <f>IF(Tabla1[[#This Row],[Código_Actividad]]="","",CONCATENATE(Tabla1[[#This Row],[POA]],".",Tabla1[[#This Row],[SRS]],".",Tabla1[[#This Row],[AREA]],".",Tabla1[[#This Row],[TIPO]]))</f>
        <v>#REF!</v>
      </c>
      <c r="C808" s="392" t="e">
        <f>IF(Tabla1[[#This Row],[Código_Actividad]]="","",'[5]Formulario PPGR1'!#REF!)</f>
        <v>#REF!</v>
      </c>
      <c r="D808" s="392" t="e">
        <f>IF(Tabla1[[#This Row],[Código_Actividad]]="","",'[5]Formulario PPGR1'!#REF!)</f>
        <v>#REF!</v>
      </c>
      <c r="E808" s="392" t="e">
        <f>IF(Tabla1[[#This Row],[Código_Actividad]]="","",'[5]Formulario PPGR1'!#REF!)</f>
        <v>#REF!</v>
      </c>
      <c r="F808" s="392" t="e">
        <f>IF(Tabla1[[#This Row],[Código_Actividad]]="","",'[5]Formulario PPGR1'!#REF!)</f>
        <v>#REF!</v>
      </c>
      <c r="G808" s="381" t="s">
        <v>2751</v>
      </c>
      <c r="H808" s="381" t="s">
        <v>2752</v>
      </c>
      <c r="I808" s="381" t="s">
        <v>1769</v>
      </c>
      <c r="J808" s="381">
        <v>68</v>
      </c>
      <c r="K808" s="382">
        <v>15.02</v>
      </c>
      <c r="L808" s="382" t="e">
        <f>[6]!Tabla1[[#This Row],[Cantidad de Insumos]]*[6]!Tabla1[[#This Row],[Precio Unitario]]</f>
        <v>#REF!</v>
      </c>
      <c r="M808" s="383">
        <v>239301</v>
      </c>
      <c r="N808" s="384" t="s">
        <v>33</v>
      </c>
    </row>
    <row r="809" spans="2:14" ht="15.75">
      <c r="B809" s="392" t="e">
        <f>IF(Tabla1[[#This Row],[Código_Actividad]]="","",CONCATENATE(Tabla1[[#This Row],[POA]],".",Tabla1[[#This Row],[SRS]],".",Tabla1[[#This Row],[AREA]],".",Tabla1[[#This Row],[TIPO]]))</f>
        <v>#REF!</v>
      </c>
      <c r="C809" s="392" t="e">
        <f>IF(Tabla1[[#This Row],[Código_Actividad]]="","",'[5]Formulario PPGR1'!#REF!)</f>
        <v>#REF!</v>
      </c>
      <c r="D809" s="392" t="e">
        <f>IF(Tabla1[[#This Row],[Código_Actividad]]="","",'[5]Formulario PPGR1'!#REF!)</f>
        <v>#REF!</v>
      </c>
      <c r="E809" s="392" t="e">
        <f>IF(Tabla1[[#This Row],[Código_Actividad]]="","",'[5]Formulario PPGR1'!#REF!)</f>
        <v>#REF!</v>
      </c>
      <c r="F809" s="392" t="e">
        <f>IF(Tabla1[[#This Row],[Código_Actividad]]="","",'[5]Formulario PPGR1'!#REF!)</f>
        <v>#REF!</v>
      </c>
      <c r="G809" s="381" t="s">
        <v>2753</v>
      </c>
      <c r="H809" s="381" t="s">
        <v>2754</v>
      </c>
      <c r="I809" s="381" t="s">
        <v>1769</v>
      </c>
      <c r="J809" s="381">
        <v>4</v>
      </c>
      <c r="K809" s="382">
        <v>21</v>
      </c>
      <c r="L809" s="382" t="e">
        <f>[6]!Tabla1[[#This Row],[Cantidad de Insumos]]*[6]!Tabla1[[#This Row],[Precio Unitario]]</f>
        <v>#REF!</v>
      </c>
      <c r="M809" s="383">
        <v>237299</v>
      </c>
      <c r="N809" s="384" t="s">
        <v>33</v>
      </c>
    </row>
    <row r="810" spans="2:14" ht="15.75">
      <c r="B810" s="392" t="e">
        <f>IF(Tabla1[[#This Row],[Código_Actividad]]="","",CONCATENATE(Tabla1[[#This Row],[POA]],".",Tabla1[[#This Row],[SRS]],".",Tabla1[[#This Row],[AREA]],".",Tabla1[[#This Row],[TIPO]]))</f>
        <v>#REF!</v>
      </c>
      <c r="C810" s="392" t="e">
        <f>IF(Tabla1[[#This Row],[Código_Actividad]]="","",'[5]Formulario PPGR1'!#REF!)</f>
        <v>#REF!</v>
      </c>
      <c r="D810" s="392" t="e">
        <f>IF(Tabla1[[#This Row],[Código_Actividad]]="","",'[5]Formulario PPGR1'!#REF!)</f>
        <v>#REF!</v>
      </c>
      <c r="E810" s="392" t="e">
        <f>IF(Tabla1[[#This Row],[Código_Actividad]]="","",'[5]Formulario PPGR1'!#REF!)</f>
        <v>#REF!</v>
      </c>
      <c r="F810" s="392" t="e">
        <f>IF(Tabla1[[#This Row],[Código_Actividad]]="","",'[5]Formulario PPGR1'!#REF!)</f>
        <v>#REF!</v>
      </c>
      <c r="G810" s="381" t="s">
        <v>2755</v>
      </c>
      <c r="H810" s="381" t="s">
        <v>2756</v>
      </c>
      <c r="I810" s="381" t="s">
        <v>1769</v>
      </c>
      <c r="J810" s="381">
        <v>4</v>
      </c>
      <c r="K810" s="382">
        <v>21</v>
      </c>
      <c r="L810" s="382" t="e">
        <f>[6]!Tabla1[[#This Row],[Cantidad de Insumos]]*[6]!Tabla1[[#This Row],[Precio Unitario]]</f>
        <v>#REF!</v>
      </c>
      <c r="M810" s="383">
        <v>237299</v>
      </c>
      <c r="N810" s="384" t="s">
        <v>33</v>
      </c>
    </row>
    <row r="811" spans="2:14" ht="15.75">
      <c r="B811" s="392" t="e">
        <f>IF(Tabla1[[#This Row],[Código_Actividad]]="","",CONCATENATE(Tabla1[[#This Row],[POA]],".",Tabla1[[#This Row],[SRS]],".",Tabla1[[#This Row],[AREA]],".",Tabla1[[#This Row],[TIPO]]))</f>
        <v>#REF!</v>
      </c>
      <c r="C811" s="392" t="e">
        <f>IF(Tabla1[[#This Row],[Código_Actividad]]="","",'[5]Formulario PPGR1'!#REF!)</f>
        <v>#REF!</v>
      </c>
      <c r="D811" s="392" t="e">
        <f>IF(Tabla1[[#This Row],[Código_Actividad]]="","",'[5]Formulario PPGR1'!#REF!)</f>
        <v>#REF!</v>
      </c>
      <c r="E811" s="392" t="e">
        <f>IF(Tabla1[[#This Row],[Código_Actividad]]="","",'[5]Formulario PPGR1'!#REF!)</f>
        <v>#REF!</v>
      </c>
      <c r="F811" s="392" t="e">
        <f>IF(Tabla1[[#This Row],[Código_Actividad]]="","",'[5]Formulario PPGR1'!#REF!)</f>
        <v>#REF!</v>
      </c>
      <c r="G811" s="381" t="s">
        <v>2757</v>
      </c>
      <c r="H811" s="381" t="s">
        <v>2758</v>
      </c>
      <c r="I811" s="381" t="s">
        <v>1769</v>
      </c>
      <c r="J811" s="381">
        <v>4</v>
      </c>
      <c r="K811" s="382">
        <v>21</v>
      </c>
      <c r="L811" s="382" t="e">
        <f>[6]!Tabla1[[#This Row],[Cantidad de Insumos]]*[6]!Tabla1[[#This Row],[Precio Unitario]]</f>
        <v>#REF!</v>
      </c>
      <c r="M811" s="383">
        <v>237299</v>
      </c>
      <c r="N811" s="384" t="s">
        <v>33</v>
      </c>
    </row>
    <row r="812" spans="2:14" ht="15.75">
      <c r="B812" s="392" t="e">
        <f>IF(Tabla1[[#This Row],[Código_Actividad]]="","",CONCATENATE(Tabla1[[#This Row],[POA]],".",Tabla1[[#This Row],[SRS]],".",Tabla1[[#This Row],[AREA]],".",Tabla1[[#This Row],[TIPO]]))</f>
        <v>#REF!</v>
      </c>
      <c r="C812" s="392" t="e">
        <f>IF(Tabla1[[#This Row],[Código_Actividad]]="","",'[5]Formulario PPGR1'!#REF!)</f>
        <v>#REF!</v>
      </c>
      <c r="D812" s="392" t="e">
        <f>IF(Tabla1[[#This Row],[Código_Actividad]]="","",'[5]Formulario PPGR1'!#REF!)</f>
        <v>#REF!</v>
      </c>
      <c r="E812" s="392" t="e">
        <f>IF(Tabla1[[#This Row],[Código_Actividad]]="","",'[5]Formulario PPGR1'!#REF!)</f>
        <v>#REF!</v>
      </c>
      <c r="F812" s="392" t="e">
        <f>IF(Tabla1[[#This Row],[Código_Actividad]]="","",'[5]Formulario PPGR1'!#REF!)</f>
        <v>#REF!</v>
      </c>
      <c r="G812" s="381" t="s">
        <v>2759</v>
      </c>
      <c r="H812" s="381" t="s">
        <v>2760</v>
      </c>
      <c r="I812" s="381" t="s">
        <v>324</v>
      </c>
      <c r="J812" s="381">
        <v>4</v>
      </c>
      <c r="K812" s="382">
        <v>21</v>
      </c>
      <c r="L812" s="382" t="e">
        <f>[6]!Tabla1[[#This Row],[Cantidad de Insumos]]*[6]!Tabla1[[#This Row],[Precio Unitario]]</f>
        <v>#REF!</v>
      </c>
      <c r="M812" s="383">
        <v>237299</v>
      </c>
      <c r="N812" s="384" t="s">
        <v>33</v>
      </c>
    </row>
    <row r="813" spans="2:14" ht="15.75">
      <c r="B813" s="392" t="e">
        <f>IF(Tabla1[[#This Row],[Código_Actividad]]="","",CONCATENATE(Tabla1[[#This Row],[POA]],".",Tabla1[[#This Row],[SRS]],".",Tabla1[[#This Row],[AREA]],".",Tabla1[[#This Row],[TIPO]]))</f>
        <v>#REF!</v>
      </c>
      <c r="C813" s="392" t="e">
        <f>IF(Tabla1[[#This Row],[Código_Actividad]]="","",'[5]Formulario PPGR1'!#REF!)</f>
        <v>#REF!</v>
      </c>
      <c r="D813" s="392" t="e">
        <f>IF(Tabla1[[#This Row],[Código_Actividad]]="","",'[5]Formulario PPGR1'!#REF!)</f>
        <v>#REF!</v>
      </c>
      <c r="E813" s="392" t="e">
        <f>IF(Tabla1[[#This Row],[Código_Actividad]]="","",'[5]Formulario PPGR1'!#REF!)</f>
        <v>#REF!</v>
      </c>
      <c r="F813" s="392" t="e">
        <f>IF(Tabla1[[#This Row],[Código_Actividad]]="","",'[5]Formulario PPGR1'!#REF!)</f>
        <v>#REF!</v>
      </c>
      <c r="G813" s="381" t="s">
        <v>2761</v>
      </c>
      <c r="H813" s="381" t="s">
        <v>2762</v>
      </c>
      <c r="I813" s="381" t="s">
        <v>1769</v>
      </c>
      <c r="J813" s="381">
        <v>4</v>
      </c>
      <c r="K813" s="382">
        <v>21</v>
      </c>
      <c r="L813" s="382" t="e">
        <f>[6]!Tabla1[[#This Row],[Cantidad de Insumos]]*[6]!Tabla1[[#This Row],[Precio Unitario]]</f>
        <v>#REF!</v>
      </c>
      <c r="M813" s="383">
        <v>237299</v>
      </c>
      <c r="N813" s="384" t="s">
        <v>33</v>
      </c>
    </row>
    <row r="814" spans="2:14" ht="15.75">
      <c r="B814" s="392" t="e">
        <f>IF(Tabla1[[#This Row],[Código_Actividad]]="","",CONCATENATE(Tabla1[[#This Row],[POA]],".",Tabla1[[#This Row],[SRS]],".",Tabla1[[#This Row],[AREA]],".",Tabla1[[#This Row],[TIPO]]))</f>
        <v>#REF!</v>
      </c>
      <c r="C814" s="392" t="e">
        <f>IF(Tabla1[[#This Row],[Código_Actividad]]="","",'[5]Formulario PPGR1'!#REF!)</f>
        <v>#REF!</v>
      </c>
      <c r="D814" s="392" t="e">
        <f>IF(Tabla1[[#This Row],[Código_Actividad]]="","",'[5]Formulario PPGR1'!#REF!)</f>
        <v>#REF!</v>
      </c>
      <c r="E814" s="392" t="e">
        <f>IF(Tabla1[[#This Row],[Código_Actividad]]="","",'[5]Formulario PPGR1'!#REF!)</f>
        <v>#REF!</v>
      </c>
      <c r="F814" s="392" t="e">
        <f>IF(Tabla1[[#This Row],[Código_Actividad]]="","",'[5]Formulario PPGR1'!#REF!)</f>
        <v>#REF!</v>
      </c>
      <c r="G814" s="381" t="s">
        <v>2763</v>
      </c>
      <c r="H814" s="381" t="s">
        <v>2764</v>
      </c>
      <c r="I814" s="381" t="s">
        <v>2115</v>
      </c>
      <c r="J814" s="381">
        <v>4</v>
      </c>
      <c r="K814" s="382">
        <v>21</v>
      </c>
      <c r="L814" s="382" t="e">
        <f>[6]!Tabla1[[#This Row],[Cantidad de Insumos]]*[6]!Tabla1[[#This Row],[Precio Unitario]]</f>
        <v>#REF!</v>
      </c>
      <c r="M814" s="383">
        <v>237299</v>
      </c>
      <c r="N814" s="384" t="s">
        <v>33</v>
      </c>
    </row>
    <row r="815" spans="2:14" ht="15.75">
      <c r="B815" s="392" t="e">
        <f>IF(Tabla1[[#This Row],[Código_Actividad]]="","",CONCATENATE(Tabla1[[#This Row],[POA]],".",Tabla1[[#This Row],[SRS]],".",Tabla1[[#This Row],[AREA]],".",Tabla1[[#This Row],[TIPO]]))</f>
        <v>#REF!</v>
      </c>
      <c r="C815" s="392" t="e">
        <f>IF(Tabla1[[#This Row],[Código_Actividad]]="","",'[5]Formulario PPGR1'!#REF!)</f>
        <v>#REF!</v>
      </c>
      <c r="D815" s="392" t="e">
        <f>IF(Tabla1[[#This Row],[Código_Actividad]]="","",'[5]Formulario PPGR1'!#REF!)</f>
        <v>#REF!</v>
      </c>
      <c r="E815" s="392" t="e">
        <f>IF(Tabla1[[#This Row],[Código_Actividad]]="","",'[5]Formulario PPGR1'!#REF!)</f>
        <v>#REF!</v>
      </c>
      <c r="F815" s="392" t="e">
        <f>IF(Tabla1[[#This Row],[Código_Actividad]]="","",'[5]Formulario PPGR1'!#REF!)</f>
        <v>#REF!</v>
      </c>
      <c r="G815" s="381" t="s">
        <v>2765</v>
      </c>
      <c r="H815" s="381" t="s">
        <v>2766</v>
      </c>
      <c r="I815" s="381" t="s">
        <v>2115</v>
      </c>
      <c r="J815" s="381">
        <v>4</v>
      </c>
      <c r="K815" s="382">
        <v>21</v>
      </c>
      <c r="L815" s="382" t="e">
        <f>[6]!Tabla1[[#This Row],[Cantidad de Insumos]]*[6]!Tabla1[[#This Row],[Precio Unitario]]</f>
        <v>#REF!</v>
      </c>
      <c r="M815" s="383">
        <v>237299</v>
      </c>
      <c r="N815" s="384" t="s">
        <v>33</v>
      </c>
    </row>
    <row r="816" spans="2:14" ht="15.75">
      <c r="B816" s="392" t="e">
        <f>IF(Tabla1[[#This Row],[Código_Actividad]]="","",CONCATENATE(Tabla1[[#This Row],[POA]],".",Tabla1[[#This Row],[SRS]],".",Tabla1[[#This Row],[AREA]],".",Tabla1[[#This Row],[TIPO]]))</f>
        <v>#REF!</v>
      </c>
      <c r="C816" s="392" t="e">
        <f>IF(Tabla1[[#This Row],[Código_Actividad]]="","",'[5]Formulario PPGR1'!#REF!)</f>
        <v>#REF!</v>
      </c>
      <c r="D816" s="392" t="e">
        <f>IF(Tabla1[[#This Row],[Código_Actividad]]="","",'[5]Formulario PPGR1'!#REF!)</f>
        <v>#REF!</v>
      </c>
      <c r="E816" s="392" t="e">
        <f>IF(Tabla1[[#This Row],[Código_Actividad]]="","",'[5]Formulario PPGR1'!#REF!)</f>
        <v>#REF!</v>
      </c>
      <c r="F816" s="392" t="e">
        <f>IF(Tabla1[[#This Row],[Código_Actividad]]="","",'[5]Formulario PPGR1'!#REF!)</f>
        <v>#REF!</v>
      </c>
      <c r="G816" s="381" t="s">
        <v>2767</v>
      </c>
      <c r="H816" s="381" t="s">
        <v>2768</v>
      </c>
      <c r="I816" s="381" t="s">
        <v>1769</v>
      </c>
      <c r="J816" s="381">
        <v>4</v>
      </c>
      <c r="K816" s="382">
        <v>21</v>
      </c>
      <c r="L816" s="382" t="e">
        <f>[6]!Tabla1[[#This Row],[Cantidad de Insumos]]*[6]!Tabla1[[#This Row],[Precio Unitario]]</f>
        <v>#REF!</v>
      </c>
      <c r="M816" s="383">
        <v>237299</v>
      </c>
      <c r="N816" s="384" t="s">
        <v>33</v>
      </c>
    </row>
    <row r="817" spans="2:14" ht="15.75">
      <c r="B817" s="392" t="e">
        <f>IF(Tabla1[[#This Row],[Código_Actividad]]="","",CONCATENATE(Tabla1[[#This Row],[POA]],".",Tabla1[[#This Row],[SRS]],".",Tabla1[[#This Row],[AREA]],".",Tabla1[[#This Row],[TIPO]]))</f>
        <v>#REF!</v>
      </c>
      <c r="C817" s="392" t="e">
        <f>IF(Tabla1[[#This Row],[Código_Actividad]]="","",'[5]Formulario PPGR1'!#REF!)</f>
        <v>#REF!</v>
      </c>
      <c r="D817" s="392" t="e">
        <f>IF(Tabla1[[#This Row],[Código_Actividad]]="","",'[5]Formulario PPGR1'!#REF!)</f>
        <v>#REF!</v>
      </c>
      <c r="E817" s="392" t="e">
        <f>IF(Tabla1[[#This Row],[Código_Actividad]]="","",'[5]Formulario PPGR1'!#REF!)</f>
        <v>#REF!</v>
      </c>
      <c r="F817" s="392" t="e">
        <f>IF(Tabla1[[#This Row],[Código_Actividad]]="","",'[5]Formulario PPGR1'!#REF!)</f>
        <v>#REF!</v>
      </c>
      <c r="G817" s="381" t="s">
        <v>2769</v>
      </c>
      <c r="H817" s="381" t="s">
        <v>2770</v>
      </c>
      <c r="I817" s="381" t="s">
        <v>1769</v>
      </c>
      <c r="J817" s="381">
        <v>600</v>
      </c>
      <c r="K817" s="382">
        <v>399.1</v>
      </c>
      <c r="L817" s="382" t="e">
        <f>[6]!Tabla1[[#This Row],[Cantidad de Insumos]]*[6]!Tabla1[[#This Row],[Precio Unitario]]</f>
        <v>#REF!</v>
      </c>
      <c r="M817" s="383">
        <v>237299</v>
      </c>
      <c r="N817" s="384" t="s">
        <v>33</v>
      </c>
    </row>
    <row r="818" spans="2:14" ht="15.75">
      <c r="B818" s="392" t="e">
        <f>IF(Tabla1[[#This Row],[Código_Actividad]]="","",CONCATENATE(Tabla1[[#This Row],[POA]],".",Tabla1[[#This Row],[SRS]],".",Tabla1[[#This Row],[AREA]],".",Tabla1[[#This Row],[TIPO]]))</f>
        <v>#REF!</v>
      </c>
      <c r="C818" s="392" t="e">
        <f>IF(Tabla1[[#This Row],[Código_Actividad]]="","",'[5]Formulario PPGR1'!#REF!)</f>
        <v>#REF!</v>
      </c>
      <c r="D818" s="392" t="e">
        <f>IF(Tabla1[[#This Row],[Código_Actividad]]="","",'[5]Formulario PPGR1'!#REF!)</f>
        <v>#REF!</v>
      </c>
      <c r="E818" s="392" t="e">
        <f>IF(Tabla1[[#This Row],[Código_Actividad]]="","",'[5]Formulario PPGR1'!#REF!)</f>
        <v>#REF!</v>
      </c>
      <c r="F818" s="392" t="e">
        <f>IF(Tabla1[[#This Row],[Código_Actividad]]="","",'[5]Formulario PPGR1'!#REF!)</f>
        <v>#REF!</v>
      </c>
      <c r="G818" s="381" t="s">
        <v>2771</v>
      </c>
      <c r="H818" s="381" t="s">
        <v>2772</v>
      </c>
      <c r="I818" s="381" t="s">
        <v>1764</v>
      </c>
      <c r="J818" s="381">
        <v>4</v>
      </c>
      <c r="K818" s="382">
        <v>405</v>
      </c>
      <c r="L818" s="382" t="e">
        <f>[6]!Tabla1[[#This Row],[Cantidad de Insumos]]*[6]!Tabla1[[#This Row],[Precio Unitario]]</f>
        <v>#REF!</v>
      </c>
      <c r="M818" s="383">
        <v>237299</v>
      </c>
      <c r="N818" s="384" t="s">
        <v>33</v>
      </c>
    </row>
    <row r="819" spans="2:14" ht="15.75">
      <c r="B819" s="392" t="e">
        <f>IF(Tabla1[[#This Row],[Código_Actividad]]="","",CONCATENATE(Tabla1[[#This Row],[POA]],".",Tabla1[[#This Row],[SRS]],".",Tabla1[[#This Row],[AREA]],".",Tabla1[[#This Row],[TIPO]]))</f>
        <v>#REF!</v>
      </c>
      <c r="C819" s="392" t="e">
        <f>IF(Tabla1[[#This Row],[Código_Actividad]]="","",'[5]Formulario PPGR1'!#REF!)</f>
        <v>#REF!</v>
      </c>
      <c r="D819" s="392" t="e">
        <f>IF(Tabla1[[#This Row],[Código_Actividad]]="","",'[5]Formulario PPGR1'!#REF!)</f>
        <v>#REF!</v>
      </c>
      <c r="E819" s="392" t="e">
        <f>IF(Tabla1[[#This Row],[Código_Actividad]]="","",'[5]Formulario PPGR1'!#REF!)</f>
        <v>#REF!</v>
      </c>
      <c r="F819" s="392" t="e">
        <f>IF(Tabla1[[#This Row],[Código_Actividad]]="","",'[5]Formulario PPGR1'!#REF!)</f>
        <v>#REF!</v>
      </c>
      <c r="G819" s="381" t="s">
        <v>2773</v>
      </c>
      <c r="H819" s="381" t="s">
        <v>2774</v>
      </c>
      <c r="I819" s="381" t="s">
        <v>1764</v>
      </c>
      <c r="J819" s="381">
        <v>4</v>
      </c>
      <c r="K819" s="382">
        <v>405</v>
      </c>
      <c r="L819" s="382" t="e">
        <f>[6]!Tabla1[[#This Row],[Cantidad de Insumos]]*[6]!Tabla1[[#This Row],[Precio Unitario]]</f>
        <v>#REF!</v>
      </c>
      <c r="M819" s="383">
        <v>237299</v>
      </c>
      <c r="N819" s="384" t="s">
        <v>33</v>
      </c>
    </row>
    <row r="820" spans="2:14" ht="15.75">
      <c r="B820" s="392" t="e">
        <f>IF(Tabla1[[#This Row],[Código_Actividad]]="","",CONCATENATE(Tabla1[[#This Row],[POA]],".",Tabla1[[#This Row],[SRS]],".",Tabla1[[#This Row],[AREA]],".",Tabla1[[#This Row],[TIPO]]))</f>
        <v>#REF!</v>
      </c>
      <c r="C820" s="392" t="e">
        <f>IF(Tabla1[[#This Row],[Código_Actividad]]="","",'[5]Formulario PPGR1'!#REF!)</f>
        <v>#REF!</v>
      </c>
      <c r="D820" s="392" t="e">
        <f>IF(Tabla1[[#This Row],[Código_Actividad]]="","",'[5]Formulario PPGR1'!#REF!)</f>
        <v>#REF!</v>
      </c>
      <c r="E820" s="392" t="e">
        <f>IF(Tabla1[[#This Row],[Código_Actividad]]="","",'[5]Formulario PPGR1'!#REF!)</f>
        <v>#REF!</v>
      </c>
      <c r="F820" s="392" t="e">
        <f>IF(Tabla1[[#This Row],[Código_Actividad]]="","",'[5]Formulario PPGR1'!#REF!)</f>
        <v>#REF!</v>
      </c>
      <c r="G820" s="381" t="s">
        <v>2775</v>
      </c>
      <c r="H820" s="381" t="s">
        <v>2776</v>
      </c>
      <c r="I820" s="381" t="s">
        <v>1764</v>
      </c>
      <c r="J820" s="381">
        <v>4</v>
      </c>
      <c r="K820" s="382">
        <v>410</v>
      </c>
      <c r="L820" s="382" t="e">
        <f>[6]!Tabla1[[#This Row],[Cantidad de Insumos]]*[6]!Tabla1[[#This Row],[Precio Unitario]]</f>
        <v>#REF!</v>
      </c>
      <c r="M820" s="383">
        <v>237299</v>
      </c>
      <c r="N820" s="384" t="s">
        <v>33</v>
      </c>
    </row>
    <row r="821" spans="2:14" ht="15.75">
      <c r="B821" s="392" t="e">
        <f>IF(Tabla1[[#This Row],[Código_Actividad]]="","",CONCATENATE(Tabla1[[#This Row],[POA]],".",Tabla1[[#This Row],[SRS]],".",Tabla1[[#This Row],[AREA]],".",Tabla1[[#This Row],[TIPO]]))</f>
        <v>#REF!</v>
      </c>
      <c r="C821" s="392" t="e">
        <f>IF(Tabla1[[#This Row],[Código_Actividad]]="","",'[5]Formulario PPGR1'!#REF!)</f>
        <v>#REF!</v>
      </c>
      <c r="D821" s="392" t="e">
        <f>IF(Tabla1[[#This Row],[Código_Actividad]]="","",'[5]Formulario PPGR1'!#REF!)</f>
        <v>#REF!</v>
      </c>
      <c r="E821" s="392" t="e">
        <f>IF(Tabla1[[#This Row],[Código_Actividad]]="","",'[5]Formulario PPGR1'!#REF!)</f>
        <v>#REF!</v>
      </c>
      <c r="F821" s="392" t="e">
        <f>IF(Tabla1[[#This Row],[Código_Actividad]]="","",'[5]Formulario PPGR1'!#REF!)</f>
        <v>#REF!</v>
      </c>
      <c r="G821" s="381" t="s">
        <v>2777</v>
      </c>
      <c r="H821" s="381" t="s">
        <v>2778</v>
      </c>
      <c r="I821" s="381" t="s">
        <v>324</v>
      </c>
      <c r="J821" s="381">
        <v>4</v>
      </c>
      <c r="K821" s="382">
        <v>410</v>
      </c>
      <c r="L821" s="382" t="e">
        <f>[6]!Tabla1[[#This Row],[Cantidad de Insumos]]*[6]!Tabla1[[#This Row],[Precio Unitario]]</f>
        <v>#REF!</v>
      </c>
      <c r="M821" s="383">
        <v>237299</v>
      </c>
      <c r="N821" s="384" t="s">
        <v>33</v>
      </c>
    </row>
    <row r="822" spans="2:14" ht="15.75">
      <c r="B822" s="392" t="e">
        <f>IF(Tabla1[[#This Row],[Código_Actividad]]="","",CONCATENATE(Tabla1[[#This Row],[POA]],".",Tabla1[[#This Row],[SRS]],".",Tabla1[[#This Row],[AREA]],".",Tabla1[[#This Row],[TIPO]]))</f>
        <v>#REF!</v>
      </c>
      <c r="C822" s="392" t="e">
        <f>IF(Tabla1[[#This Row],[Código_Actividad]]="","",'[5]Formulario PPGR1'!#REF!)</f>
        <v>#REF!</v>
      </c>
      <c r="D822" s="392" t="e">
        <f>IF(Tabla1[[#This Row],[Código_Actividad]]="","",'[5]Formulario PPGR1'!#REF!)</f>
        <v>#REF!</v>
      </c>
      <c r="E822" s="392" t="e">
        <f>IF(Tabla1[[#This Row],[Código_Actividad]]="","",'[5]Formulario PPGR1'!#REF!)</f>
        <v>#REF!</v>
      </c>
      <c r="F822" s="392" t="e">
        <f>IF(Tabla1[[#This Row],[Código_Actividad]]="","",'[5]Formulario PPGR1'!#REF!)</f>
        <v>#REF!</v>
      </c>
      <c r="G822" s="381" t="s">
        <v>2779</v>
      </c>
      <c r="H822" s="381" t="s">
        <v>2780</v>
      </c>
      <c r="I822" s="381" t="s">
        <v>1761</v>
      </c>
      <c r="J822" s="381">
        <v>4</v>
      </c>
      <c r="K822" s="382">
        <v>410</v>
      </c>
      <c r="L822" s="382" t="e">
        <f>[6]!Tabla1[[#This Row],[Cantidad de Insumos]]*[6]!Tabla1[[#This Row],[Precio Unitario]]</f>
        <v>#REF!</v>
      </c>
      <c r="M822" s="383">
        <v>239301</v>
      </c>
      <c r="N822" s="384" t="s">
        <v>33</v>
      </c>
    </row>
    <row r="823" spans="2:14" ht="15.75">
      <c r="B823" s="392" t="e">
        <f>IF(Tabla1[[#This Row],[Código_Actividad]]="","",CONCATENATE(Tabla1[[#This Row],[POA]],".",Tabla1[[#This Row],[SRS]],".",Tabla1[[#This Row],[AREA]],".",Tabla1[[#This Row],[TIPO]]))</f>
        <v>#REF!</v>
      </c>
      <c r="C823" s="392" t="e">
        <f>IF(Tabla1[[#This Row],[Código_Actividad]]="","",'[5]Formulario PPGR1'!#REF!)</f>
        <v>#REF!</v>
      </c>
      <c r="D823" s="392" t="e">
        <f>IF(Tabla1[[#This Row],[Código_Actividad]]="","",'[5]Formulario PPGR1'!#REF!)</f>
        <v>#REF!</v>
      </c>
      <c r="E823" s="392" t="e">
        <f>IF(Tabla1[[#This Row],[Código_Actividad]]="","",'[5]Formulario PPGR1'!#REF!)</f>
        <v>#REF!</v>
      </c>
      <c r="F823" s="392" t="e">
        <f>IF(Tabla1[[#This Row],[Código_Actividad]]="","",'[5]Formulario PPGR1'!#REF!)</f>
        <v>#REF!</v>
      </c>
      <c r="G823" s="381" t="s">
        <v>2781</v>
      </c>
      <c r="H823" s="381" t="s">
        <v>2782</v>
      </c>
      <c r="I823" s="381" t="s">
        <v>1769</v>
      </c>
      <c r="J823" s="381">
        <v>120</v>
      </c>
      <c r="K823" s="382">
        <v>1150</v>
      </c>
      <c r="L823" s="382" t="e">
        <f>[6]!Tabla1[[#This Row],[Cantidad de Insumos]]*[6]!Tabla1[[#This Row],[Precio Unitario]]</f>
        <v>#REF!</v>
      </c>
      <c r="M823" s="383">
        <v>239301</v>
      </c>
      <c r="N823" s="384" t="s">
        <v>33</v>
      </c>
    </row>
    <row r="824" spans="2:14" ht="15.75">
      <c r="B824" s="392" t="e">
        <f>IF(Tabla1[[#This Row],[Código_Actividad]]="","",CONCATENATE(Tabla1[[#This Row],[POA]],".",Tabla1[[#This Row],[SRS]],".",Tabla1[[#This Row],[AREA]],".",Tabla1[[#This Row],[TIPO]]))</f>
        <v>#REF!</v>
      </c>
      <c r="C824" s="392" t="e">
        <f>IF(Tabla1[[#This Row],[Código_Actividad]]="","",'[5]Formulario PPGR1'!#REF!)</f>
        <v>#REF!</v>
      </c>
      <c r="D824" s="392" t="e">
        <f>IF(Tabla1[[#This Row],[Código_Actividad]]="","",'[5]Formulario PPGR1'!#REF!)</f>
        <v>#REF!</v>
      </c>
      <c r="E824" s="392" t="e">
        <f>IF(Tabla1[[#This Row],[Código_Actividad]]="","",'[5]Formulario PPGR1'!#REF!)</f>
        <v>#REF!</v>
      </c>
      <c r="F824" s="392" t="e">
        <f>IF(Tabla1[[#This Row],[Código_Actividad]]="","",'[5]Formulario PPGR1'!#REF!)</f>
        <v>#REF!</v>
      </c>
      <c r="G824" s="381" t="s">
        <v>2783</v>
      </c>
      <c r="H824" s="381" t="s">
        <v>2784</v>
      </c>
      <c r="I824" s="381" t="s">
        <v>2115</v>
      </c>
      <c r="J824" s="381">
        <v>24</v>
      </c>
      <c r="K824" s="382">
        <v>1450</v>
      </c>
      <c r="L824" s="382" t="e">
        <f>[6]!Tabla1[[#This Row],[Cantidad de Insumos]]*[6]!Tabla1[[#This Row],[Precio Unitario]]</f>
        <v>#REF!</v>
      </c>
      <c r="M824" s="383">
        <v>239301</v>
      </c>
      <c r="N824" s="384" t="s">
        <v>33</v>
      </c>
    </row>
    <row r="825" spans="2:14" ht="15.75">
      <c r="B825" s="392" t="e">
        <f>IF(Tabla1[[#This Row],[Código_Actividad]]="","",CONCATENATE(Tabla1[[#This Row],[POA]],".",Tabla1[[#This Row],[SRS]],".",Tabla1[[#This Row],[AREA]],".",Tabla1[[#This Row],[TIPO]]))</f>
        <v>#REF!</v>
      </c>
      <c r="C825" s="392" t="e">
        <f>IF(Tabla1[[#This Row],[Código_Actividad]]="","",'[5]Formulario PPGR1'!#REF!)</f>
        <v>#REF!</v>
      </c>
      <c r="D825" s="392" t="e">
        <f>IF(Tabla1[[#This Row],[Código_Actividad]]="","",'[5]Formulario PPGR1'!#REF!)</f>
        <v>#REF!</v>
      </c>
      <c r="E825" s="392" t="e">
        <f>IF(Tabla1[[#This Row],[Código_Actividad]]="","",'[5]Formulario PPGR1'!#REF!)</f>
        <v>#REF!</v>
      </c>
      <c r="F825" s="392" t="e">
        <f>IF(Tabla1[[#This Row],[Código_Actividad]]="","",'[5]Formulario PPGR1'!#REF!)</f>
        <v>#REF!</v>
      </c>
      <c r="G825" s="381" t="s">
        <v>2785</v>
      </c>
      <c r="H825" s="381" t="s">
        <v>2786</v>
      </c>
      <c r="I825" s="381" t="s">
        <v>1769</v>
      </c>
      <c r="J825" s="381">
        <v>4</v>
      </c>
      <c r="K825" s="382">
        <v>1450</v>
      </c>
      <c r="L825" s="382" t="e">
        <f>[6]!Tabla1[[#This Row],[Cantidad de Insumos]]*[6]!Tabla1[[#This Row],[Precio Unitario]]</f>
        <v>#REF!</v>
      </c>
      <c r="M825" s="383">
        <v>239301</v>
      </c>
      <c r="N825" s="384" t="s">
        <v>33</v>
      </c>
    </row>
    <row r="826" spans="2:14" ht="15.75">
      <c r="B826" s="392" t="e">
        <f>IF(Tabla1[[#This Row],[Código_Actividad]]="","",CONCATENATE(Tabla1[[#This Row],[POA]],".",Tabla1[[#This Row],[SRS]],".",Tabla1[[#This Row],[AREA]],".",Tabla1[[#This Row],[TIPO]]))</f>
        <v>#REF!</v>
      </c>
      <c r="C826" s="392" t="e">
        <f>IF(Tabla1[[#This Row],[Código_Actividad]]="","",'[5]Formulario PPGR1'!#REF!)</f>
        <v>#REF!</v>
      </c>
      <c r="D826" s="392" t="e">
        <f>IF(Tabla1[[#This Row],[Código_Actividad]]="","",'[5]Formulario PPGR1'!#REF!)</f>
        <v>#REF!</v>
      </c>
      <c r="E826" s="392" t="e">
        <f>IF(Tabla1[[#This Row],[Código_Actividad]]="","",'[5]Formulario PPGR1'!#REF!)</f>
        <v>#REF!</v>
      </c>
      <c r="F826" s="392" t="e">
        <f>IF(Tabla1[[#This Row],[Código_Actividad]]="","",'[5]Formulario PPGR1'!#REF!)</f>
        <v>#REF!</v>
      </c>
      <c r="G826" s="381" t="s">
        <v>2787</v>
      </c>
      <c r="H826" s="381" t="s">
        <v>2788</v>
      </c>
      <c r="I826" s="381" t="s">
        <v>324</v>
      </c>
      <c r="J826" s="381">
        <v>4</v>
      </c>
      <c r="K826" s="382">
        <v>3.82</v>
      </c>
      <c r="L826" s="382" t="e">
        <f>[6]!Tabla1[[#This Row],[Cantidad de Insumos]]*[6]!Tabla1[[#This Row],[Precio Unitario]]</f>
        <v>#REF!</v>
      </c>
      <c r="M826" s="383">
        <v>239301</v>
      </c>
      <c r="N826" s="384" t="s">
        <v>33</v>
      </c>
    </row>
    <row r="827" spans="2:14" ht="15.75">
      <c r="B827" s="392" t="e">
        <f>IF(Tabla1[[#This Row],[Código_Actividad]]="","",CONCATENATE(Tabla1[[#This Row],[POA]],".",Tabla1[[#This Row],[SRS]],".",Tabla1[[#This Row],[AREA]],".",Tabla1[[#This Row],[TIPO]]))</f>
        <v>#REF!</v>
      </c>
      <c r="C827" s="392" t="e">
        <f>IF(Tabla1[[#This Row],[Código_Actividad]]="","",'[5]Formulario PPGR1'!#REF!)</f>
        <v>#REF!</v>
      </c>
      <c r="D827" s="392" t="e">
        <f>IF(Tabla1[[#This Row],[Código_Actividad]]="","",'[5]Formulario PPGR1'!#REF!)</f>
        <v>#REF!</v>
      </c>
      <c r="E827" s="392" t="e">
        <f>IF(Tabla1[[#This Row],[Código_Actividad]]="","",'[5]Formulario PPGR1'!#REF!)</f>
        <v>#REF!</v>
      </c>
      <c r="F827" s="392" t="e">
        <f>IF(Tabla1[[#This Row],[Código_Actividad]]="","",'[5]Formulario PPGR1'!#REF!)</f>
        <v>#REF!</v>
      </c>
      <c r="G827" s="381" t="s">
        <v>2789</v>
      </c>
      <c r="H827" s="381" t="s">
        <v>2790</v>
      </c>
      <c r="I827" s="381" t="s">
        <v>324</v>
      </c>
      <c r="J827" s="381">
        <v>1012</v>
      </c>
      <c r="K827" s="382">
        <v>3.82</v>
      </c>
      <c r="L827" s="382" t="e">
        <f>[6]!Tabla1[[#This Row],[Cantidad de Insumos]]*[6]!Tabla1[[#This Row],[Precio Unitario]]</f>
        <v>#REF!</v>
      </c>
      <c r="M827" s="383">
        <v>239301</v>
      </c>
      <c r="N827" s="384" t="s">
        <v>33</v>
      </c>
    </row>
    <row r="828" spans="2:14" ht="15.75">
      <c r="B828" s="392" t="e">
        <f>IF(Tabla1[[#This Row],[Código_Actividad]]="","",CONCATENATE(Tabla1[[#This Row],[POA]],".",Tabla1[[#This Row],[SRS]],".",Tabla1[[#This Row],[AREA]],".",Tabla1[[#This Row],[TIPO]]))</f>
        <v>#REF!</v>
      </c>
      <c r="C828" s="392" t="e">
        <f>IF(Tabla1[[#This Row],[Código_Actividad]]="","",'[5]Formulario PPGR1'!#REF!)</f>
        <v>#REF!</v>
      </c>
      <c r="D828" s="392" t="e">
        <f>IF(Tabla1[[#This Row],[Código_Actividad]]="","",'[5]Formulario PPGR1'!#REF!)</f>
        <v>#REF!</v>
      </c>
      <c r="E828" s="392" t="e">
        <f>IF(Tabla1[[#This Row],[Código_Actividad]]="","",'[5]Formulario PPGR1'!#REF!)</f>
        <v>#REF!</v>
      </c>
      <c r="F828" s="392" t="e">
        <f>IF(Tabla1[[#This Row],[Código_Actividad]]="","",'[5]Formulario PPGR1'!#REF!)</f>
        <v>#REF!</v>
      </c>
      <c r="G828" s="381" t="s">
        <v>2791</v>
      </c>
      <c r="H828" s="381" t="s">
        <v>2792</v>
      </c>
      <c r="I828" s="381" t="s">
        <v>324</v>
      </c>
      <c r="J828" s="381">
        <v>8</v>
      </c>
      <c r="K828" s="382">
        <v>3.82</v>
      </c>
      <c r="L828" s="382" t="e">
        <f>[6]!Tabla1[[#This Row],[Cantidad de Insumos]]*[6]!Tabla1[[#This Row],[Precio Unitario]]</f>
        <v>#REF!</v>
      </c>
      <c r="M828" s="383">
        <v>239301</v>
      </c>
      <c r="N828" s="384" t="s">
        <v>33</v>
      </c>
    </row>
    <row r="829" spans="2:14" ht="15.75">
      <c r="B829" s="392" t="e">
        <f>IF(Tabla1[[#This Row],[Código_Actividad]]="","",CONCATENATE(Tabla1[[#This Row],[POA]],".",Tabla1[[#This Row],[SRS]],".",Tabla1[[#This Row],[AREA]],".",Tabla1[[#This Row],[TIPO]]))</f>
        <v>#REF!</v>
      </c>
      <c r="C829" s="392" t="e">
        <f>IF(Tabla1[[#This Row],[Código_Actividad]]="","",'[5]Formulario PPGR1'!#REF!)</f>
        <v>#REF!</v>
      </c>
      <c r="D829" s="392" t="e">
        <f>IF(Tabla1[[#This Row],[Código_Actividad]]="","",'[5]Formulario PPGR1'!#REF!)</f>
        <v>#REF!</v>
      </c>
      <c r="E829" s="392" t="e">
        <f>IF(Tabla1[[#This Row],[Código_Actividad]]="","",'[5]Formulario PPGR1'!#REF!)</f>
        <v>#REF!</v>
      </c>
      <c r="F829" s="392" t="e">
        <f>IF(Tabla1[[#This Row],[Código_Actividad]]="","",'[5]Formulario PPGR1'!#REF!)</f>
        <v>#REF!</v>
      </c>
      <c r="G829" s="381" t="s">
        <v>2793</v>
      </c>
      <c r="H829" s="381" t="s">
        <v>2794</v>
      </c>
      <c r="I829" s="381" t="s">
        <v>324</v>
      </c>
      <c r="J829" s="381">
        <v>4</v>
      </c>
      <c r="K829" s="382">
        <v>3.82</v>
      </c>
      <c r="L829" s="382" t="e">
        <f>[6]!Tabla1[[#This Row],[Cantidad de Insumos]]*[6]!Tabla1[[#This Row],[Precio Unitario]]</f>
        <v>#REF!</v>
      </c>
      <c r="M829" s="383">
        <v>239301</v>
      </c>
      <c r="N829" s="384" t="s">
        <v>33</v>
      </c>
    </row>
    <row r="830" spans="2:14" ht="15.75">
      <c r="B830" s="392" t="e">
        <f>IF(Tabla1[[#This Row],[Código_Actividad]]="","",CONCATENATE(Tabla1[[#This Row],[POA]],".",Tabla1[[#This Row],[SRS]],".",Tabla1[[#This Row],[AREA]],".",Tabla1[[#This Row],[TIPO]]))</f>
        <v>#REF!</v>
      </c>
      <c r="C830" s="392" t="e">
        <f>IF(Tabla1[[#This Row],[Código_Actividad]]="","",'[5]Formulario PPGR1'!#REF!)</f>
        <v>#REF!</v>
      </c>
      <c r="D830" s="392" t="e">
        <f>IF(Tabla1[[#This Row],[Código_Actividad]]="","",'[5]Formulario PPGR1'!#REF!)</f>
        <v>#REF!</v>
      </c>
      <c r="E830" s="392" t="e">
        <f>IF(Tabla1[[#This Row],[Código_Actividad]]="","",'[5]Formulario PPGR1'!#REF!)</f>
        <v>#REF!</v>
      </c>
      <c r="F830" s="392" t="e">
        <f>IF(Tabla1[[#This Row],[Código_Actividad]]="","",'[5]Formulario PPGR1'!#REF!)</f>
        <v>#REF!</v>
      </c>
      <c r="G830" s="381" t="s">
        <v>2795</v>
      </c>
      <c r="H830" s="381" t="s">
        <v>2796</v>
      </c>
      <c r="I830" s="381" t="s">
        <v>324</v>
      </c>
      <c r="J830" s="381">
        <v>4</v>
      </c>
      <c r="K830" s="382">
        <v>3.82</v>
      </c>
      <c r="L830" s="382" t="e">
        <f>[6]!Tabla1[[#This Row],[Cantidad de Insumos]]*[6]!Tabla1[[#This Row],[Precio Unitario]]</f>
        <v>#REF!</v>
      </c>
      <c r="M830" s="383">
        <v>239301</v>
      </c>
      <c r="N830" s="384" t="s">
        <v>33</v>
      </c>
    </row>
    <row r="831" spans="2:14" ht="15.75">
      <c r="B831" s="392" t="e">
        <f>IF(Tabla1[[#This Row],[Código_Actividad]]="","",CONCATENATE(Tabla1[[#This Row],[POA]],".",Tabla1[[#This Row],[SRS]],".",Tabla1[[#This Row],[AREA]],".",Tabla1[[#This Row],[TIPO]]))</f>
        <v>#REF!</v>
      </c>
      <c r="C831" s="392" t="e">
        <f>IF(Tabla1[[#This Row],[Código_Actividad]]="","",'[5]Formulario PPGR1'!#REF!)</f>
        <v>#REF!</v>
      </c>
      <c r="D831" s="392" t="e">
        <f>IF(Tabla1[[#This Row],[Código_Actividad]]="","",'[5]Formulario PPGR1'!#REF!)</f>
        <v>#REF!</v>
      </c>
      <c r="E831" s="392" t="e">
        <f>IF(Tabla1[[#This Row],[Código_Actividad]]="","",'[5]Formulario PPGR1'!#REF!)</f>
        <v>#REF!</v>
      </c>
      <c r="F831" s="392" t="e">
        <f>IF(Tabla1[[#This Row],[Código_Actividad]]="","",'[5]Formulario PPGR1'!#REF!)</f>
        <v>#REF!</v>
      </c>
      <c r="G831" s="381" t="s">
        <v>2797</v>
      </c>
      <c r="H831" s="381" t="s">
        <v>2798</v>
      </c>
      <c r="I831" s="381" t="s">
        <v>324</v>
      </c>
      <c r="J831" s="381">
        <v>20</v>
      </c>
      <c r="K831" s="382">
        <v>3.82</v>
      </c>
      <c r="L831" s="382" t="e">
        <f>[6]!Tabla1[[#This Row],[Cantidad de Insumos]]*[6]!Tabla1[[#This Row],[Precio Unitario]]</f>
        <v>#REF!</v>
      </c>
      <c r="M831" s="383">
        <v>239301</v>
      </c>
      <c r="N831" s="384" t="s">
        <v>33</v>
      </c>
    </row>
    <row r="832" spans="2:14" ht="15.75">
      <c r="B832" s="392" t="e">
        <f>IF(Tabla1[[#This Row],[Código_Actividad]]="","",CONCATENATE(Tabla1[[#This Row],[POA]],".",Tabla1[[#This Row],[SRS]],".",Tabla1[[#This Row],[AREA]],".",Tabla1[[#This Row],[TIPO]]))</f>
        <v>#REF!</v>
      </c>
      <c r="C832" s="392" t="e">
        <f>IF(Tabla1[[#This Row],[Código_Actividad]]="","",'[5]Formulario PPGR1'!#REF!)</f>
        <v>#REF!</v>
      </c>
      <c r="D832" s="392" t="e">
        <f>IF(Tabla1[[#This Row],[Código_Actividad]]="","",'[5]Formulario PPGR1'!#REF!)</f>
        <v>#REF!</v>
      </c>
      <c r="E832" s="392" t="e">
        <f>IF(Tabla1[[#This Row],[Código_Actividad]]="","",'[5]Formulario PPGR1'!#REF!)</f>
        <v>#REF!</v>
      </c>
      <c r="F832" s="392" t="e">
        <f>IF(Tabla1[[#This Row],[Código_Actividad]]="","",'[5]Formulario PPGR1'!#REF!)</f>
        <v>#REF!</v>
      </c>
      <c r="G832" s="381" t="s">
        <v>2799</v>
      </c>
      <c r="H832" s="381" t="s">
        <v>2800</v>
      </c>
      <c r="I832" s="381" t="s">
        <v>324</v>
      </c>
      <c r="J832" s="381">
        <v>4</v>
      </c>
      <c r="K832" s="382">
        <v>3.82</v>
      </c>
      <c r="L832" s="382" t="e">
        <f>[6]!Tabla1[[#This Row],[Cantidad de Insumos]]*[6]!Tabla1[[#This Row],[Precio Unitario]]</f>
        <v>#REF!</v>
      </c>
      <c r="M832" s="383">
        <v>239301</v>
      </c>
      <c r="N832" s="384" t="s">
        <v>33</v>
      </c>
    </row>
    <row r="833" spans="2:14" ht="15.75">
      <c r="B833" s="392" t="e">
        <f>IF(Tabla1[[#This Row],[Código_Actividad]]="","",CONCATENATE(Tabla1[[#This Row],[POA]],".",Tabla1[[#This Row],[SRS]],".",Tabla1[[#This Row],[AREA]],".",Tabla1[[#This Row],[TIPO]]))</f>
        <v>#REF!</v>
      </c>
      <c r="C833" s="392" t="e">
        <f>IF(Tabla1[[#This Row],[Código_Actividad]]="","",'[5]Formulario PPGR1'!#REF!)</f>
        <v>#REF!</v>
      </c>
      <c r="D833" s="392" t="e">
        <f>IF(Tabla1[[#This Row],[Código_Actividad]]="","",'[5]Formulario PPGR1'!#REF!)</f>
        <v>#REF!</v>
      </c>
      <c r="E833" s="392" t="e">
        <f>IF(Tabla1[[#This Row],[Código_Actividad]]="","",'[5]Formulario PPGR1'!#REF!)</f>
        <v>#REF!</v>
      </c>
      <c r="F833" s="392" t="e">
        <f>IF(Tabla1[[#This Row],[Código_Actividad]]="","",'[5]Formulario PPGR1'!#REF!)</f>
        <v>#REF!</v>
      </c>
      <c r="G833" s="381" t="s">
        <v>2801</v>
      </c>
      <c r="H833" s="381" t="s">
        <v>2802</v>
      </c>
      <c r="I833" s="381" t="s">
        <v>2115</v>
      </c>
      <c r="J833" s="381">
        <v>4</v>
      </c>
      <c r="K833" s="382">
        <v>3.82</v>
      </c>
      <c r="L833" s="382" t="e">
        <f>[6]!Tabla1[[#This Row],[Cantidad de Insumos]]*[6]!Tabla1[[#This Row],[Precio Unitario]]</f>
        <v>#REF!</v>
      </c>
      <c r="M833" s="383">
        <v>239301</v>
      </c>
      <c r="N833" s="384" t="s">
        <v>33</v>
      </c>
    </row>
    <row r="834" spans="2:14" ht="15.75">
      <c r="B834" s="392" t="e">
        <f>IF(Tabla1[[#This Row],[Código_Actividad]]="","",CONCATENATE(Tabla1[[#This Row],[POA]],".",Tabla1[[#This Row],[SRS]],".",Tabla1[[#This Row],[AREA]],".",Tabla1[[#This Row],[TIPO]]))</f>
        <v>#REF!</v>
      </c>
      <c r="C834" s="392" t="e">
        <f>IF(Tabla1[[#This Row],[Código_Actividad]]="","",'[5]Formulario PPGR1'!#REF!)</f>
        <v>#REF!</v>
      </c>
      <c r="D834" s="392" t="e">
        <f>IF(Tabla1[[#This Row],[Código_Actividad]]="","",'[5]Formulario PPGR1'!#REF!)</f>
        <v>#REF!</v>
      </c>
      <c r="E834" s="392" t="e">
        <f>IF(Tabla1[[#This Row],[Código_Actividad]]="","",'[5]Formulario PPGR1'!#REF!)</f>
        <v>#REF!</v>
      </c>
      <c r="F834" s="392" t="e">
        <f>IF(Tabla1[[#This Row],[Código_Actividad]]="","",'[5]Formulario PPGR1'!#REF!)</f>
        <v>#REF!</v>
      </c>
      <c r="G834" s="381" t="s">
        <v>2803</v>
      </c>
      <c r="H834" s="381" t="s">
        <v>2804</v>
      </c>
      <c r="I834" s="381" t="s">
        <v>324</v>
      </c>
      <c r="J834" s="381">
        <v>4</v>
      </c>
      <c r="K834" s="382">
        <v>3.82</v>
      </c>
      <c r="L834" s="382" t="e">
        <f>[6]!Tabla1[[#This Row],[Cantidad de Insumos]]*[6]!Tabla1[[#This Row],[Precio Unitario]]</f>
        <v>#REF!</v>
      </c>
      <c r="M834" s="383">
        <v>239301</v>
      </c>
      <c r="N834" s="384" t="s">
        <v>33</v>
      </c>
    </row>
    <row r="835" spans="2:14" ht="15.75">
      <c r="B835" s="392" t="e">
        <f>IF(Tabla1[[#This Row],[Código_Actividad]]="","",CONCATENATE(Tabla1[[#This Row],[POA]],".",Tabla1[[#This Row],[SRS]],".",Tabla1[[#This Row],[AREA]],".",Tabla1[[#This Row],[TIPO]]))</f>
        <v>#REF!</v>
      </c>
      <c r="C835" s="392" t="e">
        <f>IF(Tabla1[[#This Row],[Código_Actividad]]="","",'[5]Formulario PPGR1'!#REF!)</f>
        <v>#REF!</v>
      </c>
      <c r="D835" s="392" t="e">
        <f>IF(Tabla1[[#This Row],[Código_Actividad]]="","",'[5]Formulario PPGR1'!#REF!)</f>
        <v>#REF!</v>
      </c>
      <c r="E835" s="392" t="e">
        <f>IF(Tabla1[[#This Row],[Código_Actividad]]="","",'[5]Formulario PPGR1'!#REF!)</f>
        <v>#REF!</v>
      </c>
      <c r="F835" s="392" t="e">
        <f>IF(Tabla1[[#This Row],[Código_Actividad]]="","",'[5]Formulario PPGR1'!#REF!)</f>
        <v>#REF!</v>
      </c>
      <c r="G835" s="381" t="s">
        <v>2805</v>
      </c>
      <c r="H835" s="381" t="s">
        <v>2806</v>
      </c>
      <c r="I835" s="381" t="s">
        <v>2115</v>
      </c>
      <c r="J835" s="381">
        <v>24</v>
      </c>
      <c r="K835" s="382">
        <v>1229.5899999999999</v>
      </c>
      <c r="L835" s="382" t="e">
        <f>[6]!Tabla1[[#This Row],[Cantidad de Insumos]]*[6]!Tabla1[[#This Row],[Precio Unitario]]</f>
        <v>#REF!</v>
      </c>
      <c r="M835" s="383">
        <v>239301</v>
      </c>
      <c r="N835" s="384" t="s">
        <v>33</v>
      </c>
    </row>
    <row r="836" spans="2:14" ht="15.75">
      <c r="B836" s="392" t="e">
        <f>IF(Tabla1[[#This Row],[Código_Actividad]]="","",CONCATENATE(Tabla1[[#This Row],[POA]],".",Tabla1[[#This Row],[SRS]],".",Tabla1[[#This Row],[AREA]],".",Tabla1[[#This Row],[TIPO]]))</f>
        <v>#REF!</v>
      </c>
      <c r="C836" s="392" t="e">
        <f>IF(Tabla1[[#This Row],[Código_Actividad]]="","",'[5]Formulario PPGR1'!#REF!)</f>
        <v>#REF!</v>
      </c>
      <c r="D836" s="392" t="e">
        <f>IF(Tabla1[[#This Row],[Código_Actividad]]="","",'[5]Formulario PPGR1'!#REF!)</f>
        <v>#REF!</v>
      </c>
      <c r="E836" s="392" t="e">
        <f>IF(Tabla1[[#This Row],[Código_Actividad]]="","",'[5]Formulario PPGR1'!#REF!)</f>
        <v>#REF!</v>
      </c>
      <c r="F836" s="392" t="e">
        <f>IF(Tabla1[[#This Row],[Código_Actividad]]="","",'[5]Formulario PPGR1'!#REF!)</f>
        <v>#REF!</v>
      </c>
      <c r="G836" s="381" t="s">
        <v>2807</v>
      </c>
      <c r="H836" s="381" t="s">
        <v>2808</v>
      </c>
      <c r="I836" s="381" t="s">
        <v>2115</v>
      </c>
      <c r="J836" s="381">
        <v>20</v>
      </c>
      <c r="K836" s="382">
        <v>1552</v>
      </c>
      <c r="L836" s="382" t="e">
        <f>[6]!Tabla1[[#This Row],[Cantidad de Insumos]]*[6]!Tabla1[[#This Row],[Precio Unitario]]</f>
        <v>#REF!</v>
      </c>
      <c r="M836" s="383">
        <v>239301</v>
      </c>
      <c r="N836" s="384" t="s">
        <v>33</v>
      </c>
    </row>
    <row r="837" spans="2:14" ht="15.75">
      <c r="B837" s="392" t="e">
        <f>IF(Tabla1[[#This Row],[Código_Actividad]]="","",CONCATENATE(Tabla1[[#This Row],[POA]],".",Tabla1[[#This Row],[SRS]],".",Tabla1[[#This Row],[AREA]],".",Tabla1[[#This Row],[TIPO]]))</f>
        <v>#REF!</v>
      </c>
      <c r="C837" s="392" t="e">
        <f>IF(Tabla1[[#This Row],[Código_Actividad]]="","",'[5]Formulario PPGR1'!#REF!)</f>
        <v>#REF!</v>
      </c>
      <c r="D837" s="392" t="e">
        <f>IF(Tabla1[[#This Row],[Código_Actividad]]="","",'[5]Formulario PPGR1'!#REF!)</f>
        <v>#REF!</v>
      </c>
      <c r="E837" s="392" t="e">
        <f>IF(Tabla1[[#This Row],[Código_Actividad]]="","",'[5]Formulario PPGR1'!#REF!)</f>
        <v>#REF!</v>
      </c>
      <c r="F837" s="392" t="e">
        <f>IF(Tabla1[[#This Row],[Código_Actividad]]="","",'[5]Formulario PPGR1'!#REF!)</f>
        <v>#REF!</v>
      </c>
      <c r="G837" s="381" t="s">
        <v>2809</v>
      </c>
      <c r="H837" s="381" t="s">
        <v>2810</v>
      </c>
      <c r="I837" s="381" t="s">
        <v>1769</v>
      </c>
      <c r="J837" s="381">
        <v>4</v>
      </c>
      <c r="K837" s="382">
        <v>1550</v>
      </c>
      <c r="L837" s="382" t="e">
        <f>[6]!Tabla1[[#This Row],[Cantidad de Insumos]]*[6]!Tabla1[[#This Row],[Precio Unitario]]</f>
        <v>#REF!</v>
      </c>
      <c r="M837" s="383">
        <v>239301</v>
      </c>
      <c r="N837" s="384" t="s">
        <v>33</v>
      </c>
    </row>
    <row r="838" spans="2:14" ht="15.75">
      <c r="B838" s="392" t="e">
        <f>IF(Tabla1[[#This Row],[Código_Actividad]]="","",CONCATENATE(Tabla1[[#This Row],[POA]],".",Tabla1[[#This Row],[SRS]],".",Tabla1[[#This Row],[AREA]],".",Tabla1[[#This Row],[TIPO]]))</f>
        <v>#REF!</v>
      </c>
      <c r="C838" s="392" t="e">
        <f>IF(Tabla1[[#This Row],[Código_Actividad]]="","",'[5]Formulario PPGR1'!#REF!)</f>
        <v>#REF!</v>
      </c>
      <c r="D838" s="392" t="e">
        <f>IF(Tabla1[[#This Row],[Código_Actividad]]="","",'[5]Formulario PPGR1'!#REF!)</f>
        <v>#REF!</v>
      </c>
      <c r="E838" s="392" t="e">
        <f>IF(Tabla1[[#This Row],[Código_Actividad]]="","",'[5]Formulario PPGR1'!#REF!)</f>
        <v>#REF!</v>
      </c>
      <c r="F838" s="392" t="e">
        <f>IF(Tabla1[[#This Row],[Código_Actividad]]="","",'[5]Formulario PPGR1'!#REF!)</f>
        <v>#REF!</v>
      </c>
      <c r="G838" s="381" t="s">
        <v>2811</v>
      </c>
      <c r="H838" s="381" t="s">
        <v>2812</v>
      </c>
      <c r="I838" s="381" t="s">
        <v>2734</v>
      </c>
      <c r="J838" s="381">
        <v>4</v>
      </c>
      <c r="K838" s="382">
        <v>1550</v>
      </c>
      <c r="L838" s="382" t="e">
        <f>[6]!Tabla1[[#This Row],[Cantidad de Insumos]]*[6]!Tabla1[[#This Row],[Precio Unitario]]</f>
        <v>#REF!</v>
      </c>
      <c r="M838" s="383">
        <v>239301</v>
      </c>
      <c r="N838" s="384" t="s">
        <v>33</v>
      </c>
    </row>
    <row r="839" spans="2:14" ht="15.75">
      <c r="B839" s="392" t="e">
        <f>IF(Tabla1[[#This Row],[Código_Actividad]]="","",CONCATENATE(Tabla1[[#This Row],[POA]],".",Tabla1[[#This Row],[SRS]],".",Tabla1[[#This Row],[AREA]],".",Tabla1[[#This Row],[TIPO]]))</f>
        <v>#REF!</v>
      </c>
      <c r="C839" s="392" t="e">
        <f>IF(Tabla1[[#This Row],[Código_Actividad]]="","",'[5]Formulario PPGR1'!#REF!)</f>
        <v>#REF!</v>
      </c>
      <c r="D839" s="392" t="e">
        <f>IF(Tabla1[[#This Row],[Código_Actividad]]="","",'[5]Formulario PPGR1'!#REF!)</f>
        <v>#REF!</v>
      </c>
      <c r="E839" s="392" t="e">
        <f>IF(Tabla1[[#This Row],[Código_Actividad]]="","",'[5]Formulario PPGR1'!#REF!)</f>
        <v>#REF!</v>
      </c>
      <c r="F839" s="392" t="e">
        <f>IF(Tabla1[[#This Row],[Código_Actividad]]="","",'[5]Formulario PPGR1'!#REF!)</f>
        <v>#REF!</v>
      </c>
      <c r="G839" s="381" t="s">
        <v>2813</v>
      </c>
      <c r="H839" s="381" t="s">
        <v>2814</v>
      </c>
      <c r="I839" s="381" t="s">
        <v>2115</v>
      </c>
      <c r="J839" s="381">
        <v>4</v>
      </c>
      <c r="K839" s="382">
        <v>1550</v>
      </c>
      <c r="L839" s="382" t="e">
        <f>[6]!Tabla1[[#This Row],[Cantidad de Insumos]]*[6]!Tabla1[[#This Row],[Precio Unitario]]</f>
        <v>#REF!</v>
      </c>
      <c r="M839" s="383">
        <v>239301</v>
      </c>
      <c r="N839" s="384" t="s">
        <v>33</v>
      </c>
    </row>
    <row r="840" spans="2:14" ht="15.75">
      <c r="B840" s="392" t="e">
        <f>IF(Tabla1[[#This Row],[Código_Actividad]]="","",CONCATENATE(Tabla1[[#This Row],[POA]],".",Tabla1[[#This Row],[SRS]],".",Tabla1[[#This Row],[AREA]],".",Tabla1[[#This Row],[TIPO]]))</f>
        <v>#REF!</v>
      </c>
      <c r="C840" s="392" t="e">
        <f>IF(Tabla1[[#This Row],[Código_Actividad]]="","",'[5]Formulario PPGR1'!#REF!)</f>
        <v>#REF!</v>
      </c>
      <c r="D840" s="392" t="e">
        <f>IF(Tabla1[[#This Row],[Código_Actividad]]="","",'[5]Formulario PPGR1'!#REF!)</f>
        <v>#REF!</v>
      </c>
      <c r="E840" s="392" t="e">
        <f>IF(Tabla1[[#This Row],[Código_Actividad]]="","",'[5]Formulario PPGR1'!#REF!)</f>
        <v>#REF!</v>
      </c>
      <c r="F840" s="392" t="e">
        <f>IF(Tabla1[[#This Row],[Código_Actividad]]="","",'[5]Formulario PPGR1'!#REF!)</f>
        <v>#REF!</v>
      </c>
      <c r="G840" s="381" t="s">
        <v>2815</v>
      </c>
      <c r="H840" s="381" t="s">
        <v>2816</v>
      </c>
      <c r="I840" s="381" t="s">
        <v>324</v>
      </c>
      <c r="J840" s="381">
        <v>200</v>
      </c>
      <c r="K840" s="382">
        <v>975</v>
      </c>
      <c r="L840" s="382" t="e">
        <f>[6]!Tabla1[[#This Row],[Cantidad de Insumos]]*[6]!Tabla1[[#This Row],[Precio Unitario]]</f>
        <v>#REF!</v>
      </c>
      <c r="M840" s="383">
        <v>239301</v>
      </c>
      <c r="N840" s="384" t="s">
        <v>33</v>
      </c>
    </row>
    <row r="841" spans="2:14" ht="15.75">
      <c r="B841" s="392" t="e">
        <f>IF(Tabla1[[#This Row],[Código_Actividad]]="","",CONCATENATE(Tabla1[[#This Row],[POA]],".",Tabla1[[#This Row],[SRS]],".",Tabla1[[#This Row],[AREA]],".",Tabla1[[#This Row],[TIPO]]))</f>
        <v>#REF!</v>
      </c>
      <c r="C841" s="392" t="e">
        <f>IF(Tabla1[[#This Row],[Código_Actividad]]="","",'[5]Formulario PPGR1'!#REF!)</f>
        <v>#REF!</v>
      </c>
      <c r="D841" s="392" t="e">
        <f>IF(Tabla1[[#This Row],[Código_Actividad]]="","",'[5]Formulario PPGR1'!#REF!)</f>
        <v>#REF!</v>
      </c>
      <c r="E841" s="392" t="e">
        <f>IF(Tabla1[[#This Row],[Código_Actividad]]="","",'[5]Formulario PPGR1'!#REF!)</f>
        <v>#REF!</v>
      </c>
      <c r="F841" s="392" t="e">
        <f>IF(Tabla1[[#This Row],[Código_Actividad]]="","",'[5]Formulario PPGR1'!#REF!)</f>
        <v>#REF!</v>
      </c>
      <c r="G841" s="381" t="s">
        <v>2817</v>
      </c>
      <c r="H841" s="381" t="s">
        <v>2818</v>
      </c>
      <c r="I841" s="381" t="s">
        <v>1764</v>
      </c>
      <c r="J841" s="381">
        <v>4</v>
      </c>
      <c r="K841" s="382">
        <v>980</v>
      </c>
      <c r="L841" s="382" t="e">
        <f>[6]!Tabla1[[#This Row],[Cantidad de Insumos]]*[6]!Tabla1[[#This Row],[Precio Unitario]]</f>
        <v>#REF!</v>
      </c>
      <c r="M841" s="383">
        <v>239301</v>
      </c>
      <c r="N841" s="384" t="s">
        <v>33</v>
      </c>
    </row>
    <row r="842" spans="2:14" ht="15.75">
      <c r="B842" s="392" t="e">
        <f>IF(Tabla1[[#This Row],[Código_Actividad]]="","",CONCATENATE(Tabla1[[#This Row],[POA]],".",Tabla1[[#This Row],[SRS]],".",Tabla1[[#This Row],[AREA]],".",Tabla1[[#This Row],[TIPO]]))</f>
        <v>#REF!</v>
      </c>
      <c r="C842" s="392" t="e">
        <f>IF(Tabla1[[#This Row],[Código_Actividad]]="","",'[5]Formulario PPGR1'!#REF!)</f>
        <v>#REF!</v>
      </c>
      <c r="D842" s="392" t="e">
        <f>IF(Tabla1[[#This Row],[Código_Actividad]]="","",'[5]Formulario PPGR1'!#REF!)</f>
        <v>#REF!</v>
      </c>
      <c r="E842" s="392" t="e">
        <f>IF(Tabla1[[#This Row],[Código_Actividad]]="","",'[5]Formulario PPGR1'!#REF!)</f>
        <v>#REF!</v>
      </c>
      <c r="F842" s="392" t="e">
        <f>IF(Tabla1[[#This Row],[Código_Actividad]]="","",'[5]Formulario PPGR1'!#REF!)</f>
        <v>#REF!</v>
      </c>
      <c r="G842" s="381" t="s">
        <v>2819</v>
      </c>
      <c r="H842" s="381" t="s">
        <v>2820</v>
      </c>
      <c r="I842" s="381" t="s">
        <v>1769</v>
      </c>
      <c r="J842" s="381">
        <v>16</v>
      </c>
      <c r="K842" s="382">
        <v>985</v>
      </c>
      <c r="L842" s="382" t="e">
        <f>[6]!Tabla1[[#This Row],[Cantidad de Insumos]]*[6]!Tabla1[[#This Row],[Precio Unitario]]</f>
        <v>#REF!</v>
      </c>
      <c r="M842" s="383">
        <v>239301</v>
      </c>
      <c r="N842" s="384" t="s">
        <v>33</v>
      </c>
    </row>
    <row r="843" spans="2:14" ht="15.75">
      <c r="B843" s="392" t="e">
        <f>IF(Tabla1[[#This Row],[Código_Actividad]]="","",CONCATENATE(Tabla1[[#This Row],[POA]],".",Tabla1[[#This Row],[SRS]],".",Tabla1[[#This Row],[AREA]],".",Tabla1[[#This Row],[TIPO]]))</f>
        <v>#REF!</v>
      </c>
      <c r="C843" s="392" t="e">
        <f>IF(Tabla1[[#This Row],[Código_Actividad]]="","",'[5]Formulario PPGR1'!#REF!)</f>
        <v>#REF!</v>
      </c>
      <c r="D843" s="392" t="e">
        <f>IF(Tabla1[[#This Row],[Código_Actividad]]="","",'[5]Formulario PPGR1'!#REF!)</f>
        <v>#REF!</v>
      </c>
      <c r="E843" s="392" t="e">
        <f>IF(Tabla1[[#This Row],[Código_Actividad]]="","",'[5]Formulario PPGR1'!#REF!)</f>
        <v>#REF!</v>
      </c>
      <c r="F843" s="392" t="e">
        <f>IF(Tabla1[[#This Row],[Código_Actividad]]="","",'[5]Formulario PPGR1'!#REF!)</f>
        <v>#REF!</v>
      </c>
      <c r="G843" s="381" t="s">
        <v>2821</v>
      </c>
      <c r="H843" s="381" t="s">
        <v>2822</v>
      </c>
      <c r="I843" s="381" t="s">
        <v>1769</v>
      </c>
      <c r="J843" s="381">
        <v>4</v>
      </c>
      <c r="K843" s="382">
        <v>990</v>
      </c>
      <c r="L843" s="382" t="e">
        <f>[6]!Tabla1[[#This Row],[Cantidad de Insumos]]*[6]!Tabla1[[#This Row],[Precio Unitario]]</f>
        <v>#REF!</v>
      </c>
      <c r="M843" s="383">
        <v>239301</v>
      </c>
      <c r="N843" s="384" t="s">
        <v>33</v>
      </c>
    </row>
    <row r="844" spans="2:14" ht="15.75">
      <c r="B844" s="392" t="e">
        <f>IF(Tabla1[[#This Row],[Código_Actividad]]="","",CONCATENATE(Tabla1[[#This Row],[POA]],".",Tabla1[[#This Row],[SRS]],".",Tabla1[[#This Row],[AREA]],".",Tabla1[[#This Row],[TIPO]]))</f>
        <v>#REF!</v>
      </c>
      <c r="C844" s="392" t="e">
        <f>IF(Tabla1[[#This Row],[Código_Actividad]]="","",'[5]Formulario PPGR1'!#REF!)</f>
        <v>#REF!</v>
      </c>
      <c r="D844" s="392" t="e">
        <f>IF(Tabla1[[#This Row],[Código_Actividad]]="","",'[5]Formulario PPGR1'!#REF!)</f>
        <v>#REF!</v>
      </c>
      <c r="E844" s="392" t="e">
        <f>IF(Tabla1[[#This Row],[Código_Actividad]]="","",'[5]Formulario PPGR1'!#REF!)</f>
        <v>#REF!</v>
      </c>
      <c r="F844" s="392" t="e">
        <f>IF(Tabla1[[#This Row],[Código_Actividad]]="","",'[5]Formulario PPGR1'!#REF!)</f>
        <v>#REF!</v>
      </c>
      <c r="G844" s="381" t="s">
        <v>2823</v>
      </c>
      <c r="H844" s="381" t="s">
        <v>2824</v>
      </c>
      <c r="I844" s="381" t="s">
        <v>2115</v>
      </c>
      <c r="J844" s="381">
        <v>120</v>
      </c>
      <c r="K844" s="382">
        <v>876</v>
      </c>
      <c r="L844" s="382" t="e">
        <f>[6]!Tabla1[[#This Row],[Cantidad de Insumos]]*[6]!Tabla1[[#This Row],[Precio Unitario]]</f>
        <v>#REF!</v>
      </c>
      <c r="M844" s="383">
        <v>239301</v>
      </c>
      <c r="N844" s="384" t="s">
        <v>33</v>
      </c>
    </row>
    <row r="845" spans="2:14" ht="15.75">
      <c r="B845" s="392" t="e">
        <f>IF(Tabla1[[#This Row],[Código_Actividad]]="","",CONCATENATE(Tabla1[[#This Row],[POA]],".",Tabla1[[#This Row],[SRS]],".",Tabla1[[#This Row],[AREA]],".",Tabla1[[#This Row],[TIPO]]))</f>
        <v>#REF!</v>
      </c>
      <c r="C845" s="392" t="e">
        <f>IF(Tabla1[[#This Row],[Código_Actividad]]="","",'[5]Formulario PPGR1'!#REF!)</f>
        <v>#REF!</v>
      </c>
      <c r="D845" s="392" t="e">
        <f>IF(Tabla1[[#This Row],[Código_Actividad]]="","",'[5]Formulario PPGR1'!#REF!)</f>
        <v>#REF!</v>
      </c>
      <c r="E845" s="392" t="e">
        <f>IF(Tabla1[[#This Row],[Código_Actividad]]="","",'[5]Formulario PPGR1'!#REF!)</f>
        <v>#REF!</v>
      </c>
      <c r="F845" s="392" t="e">
        <f>IF(Tabla1[[#This Row],[Código_Actividad]]="","",'[5]Formulario PPGR1'!#REF!)</f>
        <v>#REF!</v>
      </c>
      <c r="G845" s="381" t="s">
        <v>2825</v>
      </c>
      <c r="H845" s="381" t="s">
        <v>2826</v>
      </c>
      <c r="I845" s="381" t="s">
        <v>2115</v>
      </c>
      <c r="J845" s="381">
        <v>4</v>
      </c>
      <c r="K845" s="382">
        <v>876</v>
      </c>
      <c r="L845" s="382" t="e">
        <f>[6]!Tabla1[[#This Row],[Cantidad de Insumos]]*[6]!Tabla1[[#This Row],[Precio Unitario]]</f>
        <v>#REF!</v>
      </c>
      <c r="M845" s="383">
        <v>239301</v>
      </c>
      <c r="N845" s="384" t="s">
        <v>33</v>
      </c>
    </row>
    <row r="846" spans="2:14" ht="15.75">
      <c r="B846" s="392" t="e">
        <f>IF(Tabla1[[#This Row],[Código_Actividad]]="","",CONCATENATE(Tabla1[[#This Row],[POA]],".",Tabla1[[#This Row],[SRS]],".",Tabla1[[#This Row],[AREA]],".",Tabla1[[#This Row],[TIPO]]))</f>
        <v>#REF!</v>
      </c>
      <c r="C846" s="392" t="e">
        <f>IF(Tabla1[[#This Row],[Código_Actividad]]="","",'[5]Formulario PPGR1'!#REF!)</f>
        <v>#REF!</v>
      </c>
      <c r="D846" s="392" t="e">
        <f>IF(Tabla1[[#This Row],[Código_Actividad]]="","",'[5]Formulario PPGR1'!#REF!)</f>
        <v>#REF!</v>
      </c>
      <c r="E846" s="392" t="e">
        <f>IF(Tabla1[[#This Row],[Código_Actividad]]="","",'[5]Formulario PPGR1'!#REF!)</f>
        <v>#REF!</v>
      </c>
      <c r="F846" s="392" t="e">
        <f>IF(Tabla1[[#This Row],[Código_Actividad]]="","",'[5]Formulario PPGR1'!#REF!)</f>
        <v>#REF!</v>
      </c>
      <c r="G846" s="381" t="s">
        <v>2827</v>
      </c>
      <c r="H846" s="381" t="s">
        <v>2828</v>
      </c>
      <c r="I846" s="381" t="s">
        <v>2115</v>
      </c>
      <c r="J846" s="381">
        <v>4</v>
      </c>
      <c r="K846" s="382">
        <v>876</v>
      </c>
      <c r="L846" s="382" t="e">
        <f>[6]!Tabla1[[#This Row],[Cantidad de Insumos]]*[6]!Tabla1[[#This Row],[Precio Unitario]]</f>
        <v>#REF!</v>
      </c>
      <c r="M846" s="383">
        <v>239301</v>
      </c>
      <c r="N846" s="384" t="s">
        <v>33</v>
      </c>
    </row>
    <row r="847" spans="2:14" ht="15.75">
      <c r="B847" s="392" t="e">
        <f>IF(Tabla1[[#This Row],[Código_Actividad]]="","",CONCATENATE(Tabla1[[#This Row],[POA]],".",Tabla1[[#This Row],[SRS]],".",Tabla1[[#This Row],[AREA]],".",Tabla1[[#This Row],[TIPO]]))</f>
        <v>#REF!</v>
      </c>
      <c r="C847" s="392" t="e">
        <f>IF(Tabla1[[#This Row],[Código_Actividad]]="","",'[5]Formulario PPGR1'!#REF!)</f>
        <v>#REF!</v>
      </c>
      <c r="D847" s="392" t="e">
        <f>IF(Tabla1[[#This Row],[Código_Actividad]]="","",'[5]Formulario PPGR1'!#REF!)</f>
        <v>#REF!</v>
      </c>
      <c r="E847" s="392" t="e">
        <f>IF(Tabla1[[#This Row],[Código_Actividad]]="","",'[5]Formulario PPGR1'!#REF!)</f>
        <v>#REF!</v>
      </c>
      <c r="F847" s="392" t="e">
        <f>IF(Tabla1[[#This Row],[Código_Actividad]]="","",'[5]Formulario PPGR1'!#REF!)</f>
        <v>#REF!</v>
      </c>
      <c r="G847" s="381" t="s">
        <v>2829</v>
      </c>
      <c r="H847" s="381" t="s">
        <v>2830</v>
      </c>
      <c r="I847" s="381" t="s">
        <v>324</v>
      </c>
      <c r="J847" s="381">
        <v>4</v>
      </c>
      <c r="K847" s="382">
        <v>876</v>
      </c>
      <c r="L847" s="382" t="e">
        <f>[6]!Tabla1[[#This Row],[Cantidad de Insumos]]*[6]!Tabla1[[#This Row],[Precio Unitario]]</f>
        <v>#REF!</v>
      </c>
      <c r="M847" s="383">
        <v>239301</v>
      </c>
      <c r="N847" s="384" t="s">
        <v>33</v>
      </c>
    </row>
    <row r="848" spans="2:14" ht="15.75">
      <c r="B848" s="392" t="e">
        <f>IF(Tabla1[[#This Row],[Código_Actividad]]="","",CONCATENATE(Tabla1[[#This Row],[POA]],".",Tabla1[[#This Row],[SRS]],".",Tabla1[[#This Row],[AREA]],".",Tabla1[[#This Row],[TIPO]]))</f>
        <v>#REF!</v>
      </c>
      <c r="C848" s="392" t="e">
        <f>IF(Tabla1[[#This Row],[Código_Actividad]]="","",'[5]Formulario PPGR1'!#REF!)</f>
        <v>#REF!</v>
      </c>
      <c r="D848" s="392" t="e">
        <f>IF(Tabla1[[#This Row],[Código_Actividad]]="","",'[5]Formulario PPGR1'!#REF!)</f>
        <v>#REF!</v>
      </c>
      <c r="E848" s="392" t="e">
        <f>IF(Tabla1[[#This Row],[Código_Actividad]]="","",'[5]Formulario PPGR1'!#REF!)</f>
        <v>#REF!</v>
      </c>
      <c r="F848" s="392" t="e">
        <f>IF(Tabla1[[#This Row],[Código_Actividad]]="","",'[5]Formulario PPGR1'!#REF!)</f>
        <v>#REF!</v>
      </c>
      <c r="G848" s="381" t="s">
        <v>2831</v>
      </c>
      <c r="H848" s="381" t="s">
        <v>2832</v>
      </c>
      <c r="I848" s="381" t="s">
        <v>2115</v>
      </c>
      <c r="J848" s="381">
        <v>120</v>
      </c>
      <c r="K848" s="382">
        <v>851.11</v>
      </c>
      <c r="L848" s="382" t="e">
        <f>[6]!Tabla1[[#This Row],[Cantidad de Insumos]]*[6]!Tabla1[[#This Row],[Precio Unitario]]</f>
        <v>#REF!</v>
      </c>
      <c r="M848" s="383">
        <v>239301</v>
      </c>
      <c r="N848" s="384" t="s">
        <v>33</v>
      </c>
    </row>
    <row r="849" spans="2:14" ht="15.75">
      <c r="B849" s="392" t="e">
        <f>IF(Tabla1[[#This Row],[Código_Actividad]]="","",CONCATENATE(Tabla1[[#This Row],[POA]],".",Tabla1[[#This Row],[SRS]],".",Tabla1[[#This Row],[AREA]],".",Tabla1[[#This Row],[TIPO]]))</f>
        <v>#REF!</v>
      </c>
      <c r="C849" s="392" t="e">
        <f>IF(Tabla1[[#This Row],[Código_Actividad]]="","",'[5]Formulario PPGR1'!#REF!)</f>
        <v>#REF!</v>
      </c>
      <c r="D849" s="392" t="e">
        <f>IF(Tabla1[[#This Row],[Código_Actividad]]="","",'[5]Formulario PPGR1'!#REF!)</f>
        <v>#REF!</v>
      </c>
      <c r="E849" s="392" t="e">
        <f>IF(Tabla1[[#This Row],[Código_Actividad]]="","",'[5]Formulario PPGR1'!#REF!)</f>
        <v>#REF!</v>
      </c>
      <c r="F849" s="392" t="e">
        <f>IF(Tabla1[[#This Row],[Código_Actividad]]="","",'[5]Formulario PPGR1'!#REF!)</f>
        <v>#REF!</v>
      </c>
      <c r="G849" s="381" t="s">
        <v>2833</v>
      </c>
      <c r="H849" s="381" t="s">
        <v>2834</v>
      </c>
      <c r="I849" s="381" t="s">
        <v>2115</v>
      </c>
      <c r="J849" s="381">
        <v>4</v>
      </c>
      <c r="K849" s="382">
        <v>860</v>
      </c>
      <c r="L849" s="382" t="e">
        <f>[6]!Tabla1[[#This Row],[Cantidad de Insumos]]*[6]!Tabla1[[#This Row],[Precio Unitario]]</f>
        <v>#REF!</v>
      </c>
      <c r="M849" s="383">
        <v>239301</v>
      </c>
      <c r="N849" s="384" t="s">
        <v>33</v>
      </c>
    </row>
    <row r="850" spans="2:14" ht="15.75">
      <c r="B850" s="392" t="e">
        <f>IF(Tabla1[[#This Row],[Código_Actividad]]="","",CONCATENATE(Tabla1[[#This Row],[POA]],".",Tabla1[[#This Row],[SRS]],".",Tabla1[[#This Row],[AREA]],".",Tabla1[[#This Row],[TIPO]]))</f>
        <v>#REF!</v>
      </c>
      <c r="C850" s="392" t="e">
        <f>IF(Tabla1[[#This Row],[Código_Actividad]]="","",'[5]Formulario PPGR1'!#REF!)</f>
        <v>#REF!</v>
      </c>
      <c r="D850" s="392" t="e">
        <f>IF(Tabla1[[#This Row],[Código_Actividad]]="","",'[5]Formulario PPGR1'!#REF!)</f>
        <v>#REF!</v>
      </c>
      <c r="E850" s="392" t="e">
        <f>IF(Tabla1[[#This Row],[Código_Actividad]]="","",'[5]Formulario PPGR1'!#REF!)</f>
        <v>#REF!</v>
      </c>
      <c r="F850" s="392" t="e">
        <f>IF(Tabla1[[#This Row],[Código_Actividad]]="","",'[5]Formulario PPGR1'!#REF!)</f>
        <v>#REF!</v>
      </c>
      <c r="G850" s="381" t="s">
        <v>2835</v>
      </c>
      <c r="H850" s="381" t="s">
        <v>2836</v>
      </c>
      <c r="I850" s="381" t="s">
        <v>1769</v>
      </c>
      <c r="J850" s="381">
        <v>4</v>
      </c>
      <c r="K850" s="382">
        <v>875</v>
      </c>
      <c r="L850" s="382" t="e">
        <f>[6]!Tabla1[[#This Row],[Cantidad de Insumos]]*[6]!Tabla1[[#This Row],[Precio Unitario]]</f>
        <v>#REF!</v>
      </c>
      <c r="M850" s="383">
        <v>239301</v>
      </c>
      <c r="N850" s="384" t="s">
        <v>33</v>
      </c>
    </row>
    <row r="851" spans="2:14" ht="15.75">
      <c r="B851" s="392" t="e">
        <f>IF(Tabla1[[#This Row],[Código_Actividad]]="","",CONCATENATE(Tabla1[[#This Row],[POA]],".",Tabla1[[#This Row],[SRS]],".",Tabla1[[#This Row],[AREA]],".",Tabla1[[#This Row],[TIPO]]))</f>
        <v>#REF!</v>
      </c>
      <c r="C851" s="392" t="e">
        <f>IF(Tabla1[[#This Row],[Código_Actividad]]="","",'[5]Formulario PPGR1'!#REF!)</f>
        <v>#REF!</v>
      </c>
      <c r="D851" s="392" t="e">
        <f>IF(Tabla1[[#This Row],[Código_Actividad]]="","",'[5]Formulario PPGR1'!#REF!)</f>
        <v>#REF!</v>
      </c>
      <c r="E851" s="392" t="e">
        <f>IF(Tabla1[[#This Row],[Código_Actividad]]="","",'[5]Formulario PPGR1'!#REF!)</f>
        <v>#REF!</v>
      </c>
      <c r="F851" s="392" t="e">
        <f>IF(Tabla1[[#This Row],[Código_Actividad]]="","",'[5]Formulario PPGR1'!#REF!)</f>
        <v>#REF!</v>
      </c>
      <c r="G851" s="381" t="s">
        <v>2837</v>
      </c>
      <c r="H851" s="381" t="s">
        <v>2838</v>
      </c>
      <c r="I851" s="381" t="s">
        <v>2115</v>
      </c>
      <c r="J851" s="381">
        <v>80</v>
      </c>
      <c r="K851" s="382">
        <v>867.96</v>
      </c>
      <c r="L851" s="382" t="e">
        <f>[6]!Tabla1[[#This Row],[Cantidad de Insumos]]*[6]!Tabla1[[#This Row],[Precio Unitario]]</f>
        <v>#REF!</v>
      </c>
      <c r="M851" s="383">
        <v>239301</v>
      </c>
      <c r="N851" s="384" t="s">
        <v>33</v>
      </c>
    </row>
    <row r="852" spans="2:14" ht="15.75">
      <c r="B852" s="392" t="e">
        <f>IF(Tabla1[[#This Row],[Código_Actividad]]="","",CONCATENATE(Tabla1[[#This Row],[POA]],".",Tabla1[[#This Row],[SRS]],".",Tabla1[[#This Row],[AREA]],".",Tabla1[[#This Row],[TIPO]]))</f>
        <v>#REF!</v>
      </c>
      <c r="C852" s="392" t="e">
        <f>IF(Tabla1[[#This Row],[Código_Actividad]]="","",'[5]Formulario PPGR1'!#REF!)</f>
        <v>#REF!</v>
      </c>
      <c r="D852" s="392" t="e">
        <f>IF(Tabla1[[#This Row],[Código_Actividad]]="","",'[5]Formulario PPGR1'!#REF!)</f>
        <v>#REF!</v>
      </c>
      <c r="E852" s="392" t="e">
        <f>IF(Tabla1[[#This Row],[Código_Actividad]]="","",'[5]Formulario PPGR1'!#REF!)</f>
        <v>#REF!</v>
      </c>
      <c r="F852" s="392" t="e">
        <f>IF(Tabla1[[#This Row],[Código_Actividad]]="","",'[5]Formulario PPGR1'!#REF!)</f>
        <v>#REF!</v>
      </c>
      <c r="G852" s="381" t="s">
        <v>2839</v>
      </c>
      <c r="H852" s="381" t="s">
        <v>2840</v>
      </c>
      <c r="I852" s="381" t="s">
        <v>1769</v>
      </c>
      <c r="J852" s="381">
        <v>200</v>
      </c>
      <c r="K852" s="382">
        <v>122.15</v>
      </c>
      <c r="L852" s="382" t="e">
        <f>[6]!Tabla1[[#This Row],[Cantidad de Insumos]]*[6]!Tabla1[[#This Row],[Precio Unitario]]</f>
        <v>#REF!</v>
      </c>
      <c r="M852" s="383">
        <v>239301</v>
      </c>
      <c r="N852" s="384" t="s">
        <v>33</v>
      </c>
    </row>
    <row r="853" spans="2:14" ht="15.75">
      <c r="B853" s="392" t="e">
        <f>IF(Tabla1[[#This Row],[Código_Actividad]]="","",CONCATENATE(Tabla1[[#This Row],[POA]],".",Tabla1[[#This Row],[SRS]],".",Tabla1[[#This Row],[AREA]],".",Tabla1[[#This Row],[TIPO]]))</f>
        <v>#REF!</v>
      </c>
      <c r="C853" s="392" t="e">
        <f>IF(Tabla1[[#This Row],[Código_Actividad]]="","",'[5]Formulario PPGR1'!#REF!)</f>
        <v>#REF!</v>
      </c>
      <c r="D853" s="392" t="e">
        <f>IF(Tabla1[[#This Row],[Código_Actividad]]="","",'[5]Formulario PPGR1'!#REF!)</f>
        <v>#REF!</v>
      </c>
      <c r="E853" s="392" t="e">
        <f>IF(Tabla1[[#This Row],[Código_Actividad]]="","",'[5]Formulario PPGR1'!#REF!)</f>
        <v>#REF!</v>
      </c>
      <c r="F853" s="392" t="e">
        <f>IF(Tabla1[[#This Row],[Código_Actividad]]="","",'[5]Formulario PPGR1'!#REF!)</f>
        <v>#REF!</v>
      </c>
      <c r="G853" s="381" t="s">
        <v>2841</v>
      </c>
      <c r="H853" s="381" t="s">
        <v>2842</v>
      </c>
      <c r="I853" s="381" t="s">
        <v>1769</v>
      </c>
      <c r="J853" s="381">
        <v>4</v>
      </c>
      <c r="K853" s="382">
        <v>13104</v>
      </c>
      <c r="L853" s="382" t="e">
        <f>[6]!Tabla1[[#This Row],[Cantidad de Insumos]]*[6]!Tabla1[[#This Row],[Precio Unitario]]</f>
        <v>#REF!</v>
      </c>
      <c r="M853" s="383">
        <v>239301</v>
      </c>
      <c r="N853" s="384" t="s">
        <v>33</v>
      </c>
    </row>
    <row r="854" spans="2:14" ht="15.75">
      <c r="B854" s="392" t="e">
        <f>IF(Tabla1[[#This Row],[Código_Actividad]]="","",CONCATENATE(Tabla1[[#This Row],[POA]],".",Tabla1[[#This Row],[SRS]],".",Tabla1[[#This Row],[AREA]],".",Tabla1[[#This Row],[TIPO]]))</f>
        <v>#REF!</v>
      </c>
      <c r="C854" s="392" t="e">
        <f>IF(Tabla1[[#This Row],[Código_Actividad]]="","",'[5]Formulario PPGR1'!#REF!)</f>
        <v>#REF!</v>
      </c>
      <c r="D854" s="392" t="e">
        <f>IF(Tabla1[[#This Row],[Código_Actividad]]="","",'[5]Formulario PPGR1'!#REF!)</f>
        <v>#REF!</v>
      </c>
      <c r="E854" s="392" t="e">
        <f>IF(Tabla1[[#This Row],[Código_Actividad]]="","",'[5]Formulario PPGR1'!#REF!)</f>
        <v>#REF!</v>
      </c>
      <c r="F854" s="392" t="e">
        <f>IF(Tabla1[[#This Row],[Código_Actividad]]="","",'[5]Formulario PPGR1'!#REF!)</f>
        <v>#REF!</v>
      </c>
      <c r="G854" s="381" t="s">
        <v>2843</v>
      </c>
      <c r="H854" s="381" t="s">
        <v>2844</v>
      </c>
      <c r="I854" s="381" t="s">
        <v>1769</v>
      </c>
      <c r="J854" s="381">
        <v>4</v>
      </c>
      <c r="K854" s="382">
        <v>14000</v>
      </c>
      <c r="L854" s="382" t="e">
        <f>[6]!Tabla1[[#This Row],[Cantidad de Insumos]]*[6]!Tabla1[[#This Row],[Precio Unitario]]</f>
        <v>#REF!</v>
      </c>
      <c r="M854" s="383">
        <v>239301</v>
      </c>
      <c r="N854" s="384" t="s">
        <v>33</v>
      </c>
    </row>
    <row r="855" spans="2:14" ht="15.75">
      <c r="B855" s="392" t="e">
        <f>IF(Tabla1[[#This Row],[Código_Actividad]]="","",CONCATENATE(Tabla1[[#This Row],[POA]],".",Tabla1[[#This Row],[SRS]],".",Tabla1[[#This Row],[AREA]],".",Tabla1[[#This Row],[TIPO]]))</f>
        <v>#REF!</v>
      </c>
      <c r="C855" s="392" t="e">
        <f>IF(Tabla1[[#This Row],[Código_Actividad]]="","",'[5]Formulario PPGR1'!#REF!)</f>
        <v>#REF!</v>
      </c>
      <c r="D855" s="392" t="e">
        <f>IF(Tabla1[[#This Row],[Código_Actividad]]="","",'[5]Formulario PPGR1'!#REF!)</f>
        <v>#REF!</v>
      </c>
      <c r="E855" s="392" t="e">
        <f>IF(Tabla1[[#This Row],[Código_Actividad]]="","",'[5]Formulario PPGR1'!#REF!)</f>
        <v>#REF!</v>
      </c>
      <c r="F855" s="392" t="e">
        <f>IF(Tabla1[[#This Row],[Código_Actividad]]="","",'[5]Formulario PPGR1'!#REF!)</f>
        <v>#REF!</v>
      </c>
      <c r="G855" s="381" t="s">
        <v>2845</v>
      </c>
      <c r="H855" s="381" t="s">
        <v>2846</v>
      </c>
      <c r="I855" s="381" t="s">
        <v>1769</v>
      </c>
      <c r="J855" s="381">
        <v>4</v>
      </c>
      <c r="K855" s="382">
        <v>37723</v>
      </c>
      <c r="L855" s="382" t="e">
        <f>[6]!Tabla1[[#This Row],[Cantidad de Insumos]]*[6]!Tabla1[[#This Row],[Precio Unitario]]</f>
        <v>#REF!</v>
      </c>
      <c r="M855" s="383">
        <v>239301</v>
      </c>
      <c r="N855" s="384" t="s">
        <v>33</v>
      </c>
    </row>
    <row r="856" spans="2:14" ht="15.75">
      <c r="B856" s="392" t="e">
        <f>IF(Tabla1[[#This Row],[Código_Actividad]]="","",CONCATENATE(Tabla1[[#This Row],[POA]],".",Tabla1[[#This Row],[SRS]],".",Tabla1[[#This Row],[AREA]],".",Tabla1[[#This Row],[TIPO]]))</f>
        <v>#REF!</v>
      </c>
      <c r="C856" s="392" t="e">
        <f>IF(Tabla1[[#This Row],[Código_Actividad]]="","",'[5]Formulario PPGR1'!#REF!)</f>
        <v>#REF!</v>
      </c>
      <c r="D856" s="392" t="e">
        <f>IF(Tabla1[[#This Row],[Código_Actividad]]="","",'[5]Formulario PPGR1'!#REF!)</f>
        <v>#REF!</v>
      </c>
      <c r="E856" s="392" t="e">
        <f>IF(Tabla1[[#This Row],[Código_Actividad]]="","",'[5]Formulario PPGR1'!#REF!)</f>
        <v>#REF!</v>
      </c>
      <c r="F856" s="392" t="e">
        <f>IF(Tabla1[[#This Row],[Código_Actividad]]="","",'[5]Formulario PPGR1'!#REF!)</f>
        <v>#REF!</v>
      </c>
      <c r="G856" s="381" t="s">
        <v>2847</v>
      </c>
      <c r="H856" s="381" t="s">
        <v>2848</v>
      </c>
      <c r="I856" s="381" t="s">
        <v>1769</v>
      </c>
      <c r="J856" s="381">
        <v>4</v>
      </c>
      <c r="K856" s="382">
        <v>6229</v>
      </c>
      <c r="L856" s="382" t="e">
        <f>[6]!Tabla1[[#This Row],[Cantidad de Insumos]]*[6]!Tabla1[[#This Row],[Precio Unitario]]</f>
        <v>#REF!</v>
      </c>
      <c r="M856" s="383">
        <v>239301</v>
      </c>
      <c r="N856" s="384" t="s">
        <v>33</v>
      </c>
    </row>
    <row r="857" spans="2:14" ht="15.75">
      <c r="B857" s="392" t="e">
        <f>IF(Tabla1[[#This Row],[Código_Actividad]]="","",CONCATENATE(Tabla1[[#This Row],[POA]],".",Tabla1[[#This Row],[SRS]],".",Tabla1[[#This Row],[AREA]],".",Tabla1[[#This Row],[TIPO]]))</f>
        <v>#REF!</v>
      </c>
      <c r="C857" s="392" t="e">
        <f>IF(Tabla1[[#This Row],[Código_Actividad]]="","",'[5]Formulario PPGR1'!#REF!)</f>
        <v>#REF!</v>
      </c>
      <c r="D857" s="392" t="e">
        <f>IF(Tabla1[[#This Row],[Código_Actividad]]="","",'[5]Formulario PPGR1'!#REF!)</f>
        <v>#REF!</v>
      </c>
      <c r="E857" s="392" t="e">
        <f>IF(Tabla1[[#This Row],[Código_Actividad]]="","",'[5]Formulario PPGR1'!#REF!)</f>
        <v>#REF!</v>
      </c>
      <c r="F857" s="392" t="e">
        <f>IF(Tabla1[[#This Row],[Código_Actividad]]="","",'[5]Formulario PPGR1'!#REF!)</f>
        <v>#REF!</v>
      </c>
      <c r="G857" s="381" t="s">
        <v>2849</v>
      </c>
      <c r="H857" s="381" t="s">
        <v>2850</v>
      </c>
      <c r="I857" s="381" t="s">
        <v>1761</v>
      </c>
      <c r="J857" s="381">
        <v>4</v>
      </c>
      <c r="K857" s="382">
        <v>6300</v>
      </c>
      <c r="L857" s="382" t="e">
        <f>[6]!Tabla1[[#This Row],[Cantidad de Insumos]]*[6]!Tabla1[[#This Row],[Precio Unitario]]</f>
        <v>#REF!</v>
      </c>
      <c r="M857" s="383">
        <v>239301</v>
      </c>
      <c r="N857" s="384" t="s">
        <v>33</v>
      </c>
    </row>
    <row r="858" spans="2:14" ht="15.75">
      <c r="B858" s="392" t="e">
        <f>IF(Tabla1[[#This Row],[Código_Actividad]]="","",CONCATENATE(Tabla1[[#This Row],[POA]],".",Tabla1[[#This Row],[SRS]],".",Tabla1[[#This Row],[AREA]],".",Tabla1[[#This Row],[TIPO]]))</f>
        <v>#REF!</v>
      </c>
      <c r="C858" s="392" t="e">
        <f>IF(Tabla1[[#This Row],[Código_Actividad]]="","",'[5]Formulario PPGR1'!#REF!)</f>
        <v>#REF!</v>
      </c>
      <c r="D858" s="392" t="e">
        <f>IF(Tabla1[[#This Row],[Código_Actividad]]="","",'[5]Formulario PPGR1'!#REF!)</f>
        <v>#REF!</v>
      </c>
      <c r="E858" s="392" t="e">
        <f>IF(Tabla1[[#This Row],[Código_Actividad]]="","",'[5]Formulario PPGR1'!#REF!)</f>
        <v>#REF!</v>
      </c>
      <c r="F858" s="392" t="e">
        <f>IF(Tabla1[[#This Row],[Código_Actividad]]="","",'[5]Formulario PPGR1'!#REF!)</f>
        <v>#REF!</v>
      </c>
      <c r="G858" s="381" t="s">
        <v>2851</v>
      </c>
      <c r="H858" s="381" t="s">
        <v>2852</v>
      </c>
      <c r="I858" s="381" t="s">
        <v>324</v>
      </c>
      <c r="J858" s="381">
        <v>4</v>
      </c>
      <c r="K858" s="382">
        <v>6350</v>
      </c>
      <c r="L858" s="382" t="e">
        <f>[6]!Tabla1[[#This Row],[Cantidad de Insumos]]*[6]!Tabla1[[#This Row],[Precio Unitario]]</f>
        <v>#REF!</v>
      </c>
      <c r="M858" s="383">
        <v>239301</v>
      </c>
      <c r="N858" s="384" t="s">
        <v>33</v>
      </c>
    </row>
    <row r="859" spans="2:14" ht="15.75">
      <c r="B859" s="392" t="e">
        <f>IF(Tabla1[[#This Row],[Código_Actividad]]="","",CONCATENATE(Tabla1[[#This Row],[POA]],".",Tabla1[[#This Row],[SRS]],".",Tabla1[[#This Row],[AREA]],".",Tabla1[[#This Row],[TIPO]]))</f>
        <v>#REF!</v>
      </c>
      <c r="C859" s="392" t="e">
        <f>IF(Tabla1[[#This Row],[Código_Actividad]]="","",'[5]Formulario PPGR1'!#REF!)</f>
        <v>#REF!</v>
      </c>
      <c r="D859" s="392" t="e">
        <f>IF(Tabla1[[#This Row],[Código_Actividad]]="","",'[5]Formulario PPGR1'!#REF!)</f>
        <v>#REF!</v>
      </c>
      <c r="E859" s="392" t="e">
        <f>IF(Tabla1[[#This Row],[Código_Actividad]]="","",'[5]Formulario PPGR1'!#REF!)</f>
        <v>#REF!</v>
      </c>
      <c r="F859" s="392" t="e">
        <f>IF(Tabla1[[#This Row],[Código_Actividad]]="","",'[5]Formulario PPGR1'!#REF!)</f>
        <v>#REF!</v>
      </c>
      <c r="G859" s="381" t="s">
        <v>2853</v>
      </c>
      <c r="H859" s="381" t="s">
        <v>2854</v>
      </c>
      <c r="I859" s="381" t="s">
        <v>1769</v>
      </c>
      <c r="J859" s="381">
        <v>4</v>
      </c>
      <c r="K859" s="382">
        <v>6400</v>
      </c>
      <c r="L859" s="382" t="e">
        <f>[6]!Tabla1[[#This Row],[Cantidad de Insumos]]*[6]!Tabla1[[#This Row],[Precio Unitario]]</f>
        <v>#REF!</v>
      </c>
      <c r="M859" s="383">
        <v>239301</v>
      </c>
      <c r="N859" s="384" t="s">
        <v>33</v>
      </c>
    </row>
    <row r="860" spans="2:14" ht="15.75">
      <c r="B860" s="392" t="e">
        <f>IF(Tabla1[[#This Row],[Código_Actividad]]="","",CONCATENATE(Tabla1[[#This Row],[POA]],".",Tabla1[[#This Row],[SRS]],".",Tabla1[[#This Row],[AREA]],".",Tabla1[[#This Row],[TIPO]]))</f>
        <v>#REF!</v>
      </c>
      <c r="C860" s="392" t="e">
        <f>IF(Tabla1[[#This Row],[Código_Actividad]]="","",'[5]Formulario PPGR1'!#REF!)</f>
        <v>#REF!</v>
      </c>
      <c r="D860" s="392" t="e">
        <f>IF(Tabla1[[#This Row],[Código_Actividad]]="","",'[5]Formulario PPGR1'!#REF!)</f>
        <v>#REF!</v>
      </c>
      <c r="E860" s="392" t="e">
        <f>IF(Tabla1[[#This Row],[Código_Actividad]]="","",'[5]Formulario PPGR1'!#REF!)</f>
        <v>#REF!</v>
      </c>
      <c r="F860" s="392" t="e">
        <f>IF(Tabla1[[#This Row],[Código_Actividad]]="","",'[5]Formulario PPGR1'!#REF!)</f>
        <v>#REF!</v>
      </c>
      <c r="G860" s="381" t="s">
        <v>2855</v>
      </c>
      <c r="H860" s="381" t="s">
        <v>2856</v>
      </c>
      <c r="I860" s="381" t="s">
        <v>324</v>
      </c>
      <c r="J860" s="381">
        <v>12</v>
      </c>
      <c r="K860" s="382">
        <v>2875</v>
      </c>
      <c r="L860" s="382" t="e">
        <f>[6]!Tabla1[[#This Row],[Cantidad de Insumos]]*[6]!Tabla1[[#This Row],[Precio Unitario]]</f>
        <v>#REF!</v>
      </c>
      <c r="M860" s="383">
        <v>237299</v>
      </c>
      <c r="N860" s="384" t="s">
        <v>33</v>
      </c>
    </row>
    <row r="861" spans="2:14" ht="15.75">
      <c r="B861" s="392" t="e">
        <f>IF(Tabla1[[#This Row],[Código_Actividad]]="","",CONCATENATE(Tabla1[[#This Row],[POA]],".",Tabla1[[#This Row],[SRS]],".",Tabla1[[#This Row],[AREA]],".",Tabla1[[#This Row],[TIPO]]))</f>
        <v>#REF!</v>
      </c>
      <c r="C861" s="392" t="e">
        <f>IF(Tabla1[[#This Row],[Código_Actividad]]="","",'[5]Formulario PPGR1'!#REF!)</f>
        <v>#REF!</v>
      </c>
      <c r="D861" s="392" t="e">
        <f>IF(Tabla1[[#This Row],[Código_Actividad]]="","",'[5]Formulario PPGR1'!#REF!)</f>
        <v>#REF!</v>
      </c>
      <c r="E861" s="392" t="e">
        <f>IF(Tabla1[[#This Row],[Código_Actividad]]="","",'[5]Formulario PPGR1'!#REF!)</f>
        <v>#REF!</v>
      </c>
      <c r="F861" s="392" t="e">
        <f>IF(Tabla1[[#This Row],[Código_Actividad]]="","",'[5]Formulario PPGR1'!#REF!)</f>
        <v>#REF!</v>
      </c>
      <c r="G861" s="381" t="s">
        <v>2857</v>
      </c>
      <c r="H861" s="381" t="s">
        <v>2858</v>
      </c>
      <c r="I861" s="381" t="s">
        <v>1761</v>
      </c>
      <c r="J861" s="381">
        <v>4</v>
      </c>
      <c r="K861" s="382">
        <v>2900</v>
      </c>
      <c r="L861" s="382" t="e">
        <f>[6]!Tabla1[[#This Row],[Cantidad de Insumos]]*[6]!Tabla1[[#This Row],[Precio Unitario]]</f>
        <v>#REF!</v>
      </c>
      <c r="M861" s="383">
        <v>237299</v>
      </c>
      <c r="N861" s="384" t="s">
        <v>33</v>
      </c>
    </row>
    <row r="862" spans="2:14" ht="15.75">
      <c r="B862" s="392" t="e">
        <f>IF(Tabla1[[#This Row],[Código_Actividad]]="","",CONCATENATE(Tabla1[[#This Row],[POA]],".",Tabla1[[#This Row],[SRS]],".",Tabla1[[#This Row],[AREA]],".",Tabla1[[#This Row],[TIPO]]))</f>
        <v>#REF!</v>
      </c>
      <c r="C862" s="392" t="e">
        <f>IF(Tabla1[[#This Row],[Código_Actividad]]="","",'[5]Formulario PPGR1'!#REF!)</f>
        <v>#REF!</v>
      </c>
      <c r="D862" s="392" t="e">
        <f>IF(Tabla1[[#This Row],[Código_Actividad]]="","",'[5]Formulario PPGR1'!#REF!)</f>
        <v>#REF!</v>
      </c>
      <c r="E862" s="392" t="e">
        <f>IF(Tabla1[[#This Row],[Código_Actividad]]="","",'[5]Formulario PPGR1'!#REF!)</f>
        <v>#REF!</v>
      </c>
      <c r="F862" s="392" t="e">
        <f>IF(Tabla1[[#This Row],[Código_Actividad]]="","",'[5]Formulario PPGR1'!#REF!)</f>
        <v>#REF!</v>
      </c>
      <c r="G862" s="381" t="s">
        <v>2859</v>
      </c>
      <c r="H862" s="381" t="s">
        <v>2858</v>
      </c>
      <c r="I862" s="381" t="s">
        <v>1761</v>
      </c>
      <c r="J862" s="381">
        <v>4</v>
      </c>
      <c r="K862" s="382">
        <v>2358</v>
      </c>
      <c r="L862" s="382" t="e">
        <f>[6]!Tabla1[[#This Row],[Cantidad de Insumos]]*[6]!Tabla1[[#This Row],[Precio Unitario]]</f>
        <v>#REF!</v>
      </c>
      <c r="M862" s="383">
        <v>237299</v>
      </c>
      <c r="N862" s="384" t="s">
        <v>33</v>
      </c>
    </row>
    <row r="863" spans="2:14" ht="15.75">
      <c r="B863" s="392" t="e">
        <f>IF(Tabla1[[#This Row],[Código_Actividad]]="","",CONCATENATE(Tabla1[[#This Row],[POA]],".",Tabla1[[#This Row],[SRS]],".",Tabla1[[#This Row],[AREA]],".",Tabla1[[#This Row],[TIPO]]))</f>
        <v>#REF!</v>
      </c>
      <c r="C863" s="392" t="e">
        <f>IF(Tabla1[[#This Row],[Código_Actividad]]="","",'[5]Formulario PPGR1'!#REF!)</f>
        <v>#REF!</v>
      </c>
      <c r="D863" s="392" t="e">
        <f>IF(Tabla1[[#This Row],[Código_Actividad]]="","",'[5]Formulario PPGR1'!#REF!)</f>
        <v>#REF!</v>
      </c>
      <c r="E863" s="392" t="e">
        <f>IF(Tabla1[[#This Row],[Código_Actividad]]="","",'[5]Formulario PPGR1'!#REF!)</f>
        <v>#REF!</v>
      </c>
      <c r="F863" s="392" t="e">
        <f>IF(Tabla1[[#This Row],[Código_Actividad]]="","",'[5]Formulario PPGR1'!#REF!)</f>
        <v>#REF!</v>
      </c>
      <c r="G863" s="381" t="s">
        <v>2860</v>
      </c>
      <c r="H863" s="381" t="s">
        <v>2861</v>
      </c>
      <c r="I863" s="381" t="s">
        <v>1769</v>
      </c>
      <c r="J863" s="381">
        <v>4</v>
      </c>
      <c r="K863" s="382">
        <v>2450</v>
      </c>
      <c r="L863" s="382" t="e">
        <f>[6]!Tabla1[[#This Row],[Cantidad de Insumos]]*[6]!Tabla1[[#This Row],[Precio Unitario]]</f>
        <v>#REF!</v>
      </c>
      <c r="M863" s="383">
        <v>237299</v>
      </c>
      <c r="N863" s="384" t="s">
        <v>33</v>
      </c>
    </row>
    <row r="864" spans="2:14" ht="15.75">
      <c r="B864" s="392" t="e">
        <f>IF(Tabla1[[#This Row],[Código_Actividad]]="","",CONCATENATE(Tabla1[[#This Row],[POA]],".",Tabla1[[#This Row],[SRS]],".",Tabla1[[#This Row],[AREA]],".",Tabla1[[#This Row],[TIPO]]))</f>
        <v>#REF!</v>
      </c>
      <c r="C864" s="392" t="e">
        <f>IF(Tabla1[[#This Row],[Código_Actividad]]="","",'[5]Formulario PPGR1'!#REF!)</f>
        <v>#REF!</v>
      </c>
      <c r="D864" s="392" t="e">
        <f>IF(Tabla1[[#This Row],[Código_Actividad]]="","",'[5]Formulario PPGR1'!#REF!)</f>
        <v>#REF!</v>
      </c>
      <c r="E864" s="392" t="e">
        <f>IF(Tabla1[[#This Row],[Código_Actividad]]="","",'[5]Formulario PPGR1'!#REF!)</f>
        <v>#REF!</v>
      </c>
      <c r="F864" s="392" t="e">
        <f>IF(Tabla1[[#This Row],[Código_Actividad]]="","",'[5]Formulario PPGR1'!#REF!)</f>
        <v>#REF!</v>
      </c>
      <c r="G864" s="381" t="s">
        <v>2862</v>
      </c>
      <c r="H864" s="381" t="s">
        <v>2863</v>
      </c>
      <c r="I864" s="381" t="s">
        <v>1769</v>
      </c>
      <c r="J864" s="381">
        <v>4</v>
      </c>
      <c r="K864" s="382">
        <v>2455</v>
      </c>
      <c r="L864" s="382" t="e">
        <f>[6]!Tabla1[[#This Row],[Cantidad de Insumos]]*[6]!Tabla1[[#This Row],[Precio Unitario]]</f>
        <v>#REF!</v>
      </c>
      <c r="M864" s="383">
        <v>239301</v>
      </c>
      <c r="N864" s="384" t="s">
        <v>33</v>
      </c>
    </row>
    <row r="865" spans="2:14" ht="15.75">
      <c r="B865" s="392" t="e">
        <f>IF(Tabla1[[#This Row],[Código_Actividad]]="","",CONCATENATE(Tabla1[[#This Row],[POA]],".",Tabla1[[#This Row],[SRS]],".",Tabla1[[#This Row],[AREA]],".",Tabla1[[#This Row],[TIPO]]))</f>
        <v>#REF!</v>
      </c>
      <c r="C865" s="392" t="e">
        <f>IF(Tabla1[[#This Row],[Código_Actividad]]="","",'[5]Formulario PPGR1'!#REF!)</f>
        <v>#REF!</v>
      </c>
      <c r="D865" s="392" t="e">
        <f>IF(Tabla1[[#This Row],[Código_Actividad]]="","",'[5]Formulario PPGR1'!#REF!)</f>
        <v>#REF!</v>
      </c>
      <c r="E865" s="392" t="e">
        <f>IF(Tabla1[[#This Row],[Código_Actividad]]="","",'[5]Formulario PPGR1'!#REF!)</f>
        <v>#REF!</v>
      </c>
      <c r="F865" s="392" t="e">
        <f>IF(Tabla1[[#This Row],[Código_Actividad]]="","",'[5]Formulario PPGR1'!#REF!)</f>
        <v>#REF!</v>
      </c>
      <c r="G865" s="381" t="s">
        <v>2864</v>
      </c>
      <c r="H865" s="381" t="s">
        <v>2865</v>
      </c>
      <c r="I865" s="381" t="s">
        <v>1769</v>
      </c>
      <c r="J865" s="381">
        <v>100</v>
      </c>
      <c r="K865" s="382">
        <v>2550</v>
      </c>
      <c r="L865" s="382" t="e">
        <f>[6]!Tabla1[[#This Row],[Cantidad de Insumos]]*[6]!Tabla1[[#This Row],[Precio Unitario]]</f>
        <v>#REF!</v>
      </c>
      <c r="M865" s="383">
        <v>239301</v>
      </c>
      <c r="N865" s="384" t="s">
        <v>33</v>
      </c>
    </row>
    <row r="866" spans="2:14" ht="15.75">
      <c r="B866" s="392" t="e">
        <f>IF(Tabla1[[#This Row],[Código_Actividad]]="","",CONCATENATE(Tabla1[[#This Row],[POA]],".",Tabla1[[#This Row],[SRS]],".",Tabla1[[#This Row],[AREA]],".",Tabla1[[#This Row],[TIPO]]))</f>
        <v>#REF!</v>
      </c>
      <c r="C866" s="392" t="e">
        <f>IF(Tabla1[[#This Row],[Código_Actividad]]="","",'[5]Formulario PPGR1'!#REF!)</f>
        <v>#REF!</v>
      </c>
      <c r="D866" s="392" t="e">
        <f>IF(Tabla1[[#This Row],[Código_Actividad]]="","",'[5]Formulario PPGR1'!#REF!)</f>
        <v>#REF!</v>
      </c>
      <c r="E866" s="392" t="e">
        <f>IF(Tabla1[[#This Row],[Código_Actividad]]="","",'[5]Formulario PPGR1'!#REF!)</f>
        <v>#REF!</v>
      </c>
      <c r="F866" s="392" t="e">
        <f>IF(Tabla1[[#This Row],[Código_Actividad]]="","",'[5]Formulario PPGR1'!#REF!)</f>
        <v>#REF!</v>
      </c>
      <c r="G866" s="381" t="s">
        <v>2866</v>
      </c>
      <c r="H866" s="381" t="s">
        <v>2867</v>
      </c>
      <c r="I866" s="381" t="s">
        <v>1769</v>
      </c>
      <c r="J866" s="381">
        <v>4</v>
      </c>
      <c r="K866" s="382">
        <v>2575</v>
      </c>
      <c r="L866" s="382" t="e">
        <f>[6]!Tabla1[[#This Row],[Cantidad de Insumos]]*[6]!Tabla1[[#This Row],[Precio Unitario]]</f>
        <v>#REF!</v>
      </c>
      <c r="M866" s="383">
        <v>239301</v>
      </c>
      <c r="N866" s="384" t="s">
        <v>33</v>
      </c>
    </row>
    <row r="867" spans="2:14" ht="15.75">
      <c r="B867" s="392" t="e">
        <f>IF(Tabla1[[#This Row],[Código_Actividad]]="","",CONCATENATE(Tabla1[[#This Row],[POA]],".",Tabla1[[#This Row],[SRS]],".",Tabla1[[#This Row],[AREA]],".",Tabla1[[#This Row],[TIPO]]))</f>
        <v>#REF!</v>
      </c>
      <c r="C867" s="392" t="e">
        <f>IF(Tabla1[[#This Row],[Código_Actividad]]="","",'[5]Formulario PPGR1'!#REF!)</f>
        <v>#REF!</v>
      </c>
      <c r="D867" s="392" t="e">
        <f>IF(Tabla1[[#This Row],[Código_Actividad]]="","",'[5]Formulario PPGR1'!#REF!)</f>
        <v>#REF!</v>
      </c>
      <c r="E867" s="392" t="e">
        <f>IF(Tabla1[[#This Row],[Código_Actividad]]="","",'[5]Formulario PPGR1'!#REF!)</f>
        <v>#REF!</v>
      </c>
      <c r="F867" s="392" t="e">
        <f>IF(Tabla1[[#This Row],[Código_Actividad]]="","",'[5]Formulario PPGR1'!#REF!)</f>
        <v>#REF!</v>
      </c>
      <c r="G867" s="381" t="s">
        <v>2868</v>
      </c>
      <c r="H867" s="381" t="s">
        <v>2869</v>
      </c>
      <c r="I867" s="381" t="s">
        <v>1769</v>
      </c>
      <c r="J867" s="381">
        <v>4</v>
      </c>
      <c r="K867" s="382">
        <v>2600</v>
      </c>
      <c r="L867" s="382" t="e">
        <f>[6]!Tabla1[[#This Row],[Cantidad de Insumos]]*[6]!Tabla1[[#This Row],[Precio Unitario]]</f>
        <v>#REF!</v>
      </c>
      <c r="M867" s="383">
        <v>239301</v>
      </c>
      <c r="N867" s="384" t="s">
        <v>33</v>
      </c>
    </row>
    <row r="868" spans="2:14" ht="15.75">
      <c r="B868" s="392" t="e">
        <f>IF(Tabla1[[#This Row],[Código_Actividad]]="","",CONCATENATE(Tabla1[[#This Row],[POA]],".",Tabla1[[#This Row],[SRS]],".",Tabla1[[#This Row],[AREA]],".",Tabla1[[#This Row],[TIPO]]))</f>
        <v>#REF!</v>
      </c>
      <c r="C868" s="392" t="e">
        <f>IF(Tabla1[[#This Row],[Código_Actividad]]="","",'[5]Formulario PPGR1'!#REF!)</f>
        <v>#REF!</v>
      </c>
      <c r="D868" s="392" t="e">
        <f>IF(Tabla1[[#This Row],[Código_Actividad]]="","",'[5]Formulario PPGR1'!#REF!)</f>
        <v>#REF!</v>
      </c>
      <c r="E868" s="392" t="e">
        <f>IF(Tabla1[[#This Row],[Código_Actividad]]="","",'[5]Formulario PPGR1'!#REF!)</f>
        <v>#REF!</v>
      </c>
      <c r="F868" s="392" t="e">
        <f>IF(Tabla1[[#This Row],[Código_Actividad]]="","",'[5]Formulario PPGR1'!#REF!)</f>
        <v>#REF!</v>
      </c>
      <c r="G868" s="381" t="s">
        <v>2870</v>
      </c>
      <c r="H868" s="381" t="s">
        <v>2871</v>
      </c>
      <c r="I868" s="381" t="s">
        <v>1769</v>
      </c>
      <c r="J868" s="381">
        <v>4</v>
      </c>
      <c r="K868" s="382">
        <v>2900</v>
      </c>
      <c r="L868" s="382" t="e">
        <f>[6]!Tabla1[[#This Row],[Cantidad de Insumos]]*[6]!Tabla1[[#This Row],[Precio Unitario]]</f>
        <v>#REF!</v>
      </c>
      <c r="M868" s="383">
        <v>239301</v>
      </c>
      <c r="N868" s="384" t="s">
        <v>33</v>
      </c>
    </row>
    <row r="869" spans="2:14" ht="15.75">
      <c r="B869" s="392" t="e">
        <f>IF(Tabla1[[#This Row],[Código_Actividad]]="","",CONCATENATE(Tabla1[[#This Row],[POA]],".",Tabla1[[#This Row],[SRS]],".",Tabla1[[#This Row],[AREA]],".",Tabla1[[#This Row],[TIPO]]))</f>
        <v>#REF!</v>
      </c>
      <c r="C869" s="392" t="e">
        <f>IF(Tabla1[[#This Row],[Código_Actividad]]="","",'[5]Formulario PPGR1'!#REF!)</f>
        <v>#REF!</v>
      </c>
      <c r="D869" s="392" t="e">
        <f>IF(Tabla1[[#This Row],[Código_Actividad]]="","",'[5]Formulario PPGR1'!#REF!)</f>
        <v>#REF!</v>
      </c>
      <c r="E869" s="392" t="e">
        <f>IF(Tabla1[[#This Row],[Código_Actividad]]="","",'[5]Formulario PPGR1'!#REF!)</f>
        <v>#REF!</v>
      </c>
      <c r="F869" s="392" t="e">
        <f>IF(Tabla1[[#This Row],[Código_Actividad]]="","",'[5]Formulario PPGR1'!#REF!)</f>
        <v>#REF!</v>
      </c>
      <c r="G869" s="381" t="s">
        <v>2872</v>
      </c>
      <c r="H869" s="381" t="s">
        <v>2873</v>
      </c>
      <c r="I869" s="381" t="s">
        <v>1761</v>
      </c>
      <c r="J869" s="381">
        <v>140</v>
      </c>
      <c r="K869" s="382">
        <v>3156</v>
      </c>
      <c r="L869" s="382" t="e">
        <f>[6]!Tabla1[[#This Row],[Cantidad de Insumos]]*[6]!Tabla1[[#This Row],[Precio Unitario]]</f>
        <v>#REF!</v>
      </c>
      <c r="M869" s="383">
        <v>237299</v>
      </c>
      <c r="N869" s="384" t="s">
        <v>33</v>
      </c>
    </row>
    <row r="870" spans="2:14" ht="15.75">
      <c r="B870" s="392" t="e">
        <f>IF(Tabla1[[#This Row],[Código_Actividad]]="","",CONCATENATE(Tabla1[[#This Row],[POA]],".",Tabla1[[#This Row],[SRS]],".",Tabla1[[#This Row],[AREA]],".",Tabla1[[#This Row],[TIPO]]))</f>
        <v>#REF!</v>
      </c>
      <c r="C870" s="392" t="e">
        <f>IF(Tabla1[[#This Row],[Código_Actividad]]="","",'[5]Formulario PPGR1'!#REF!)</f>
        <v>#REF!</v>
      </c>
      <c r="D870" s="392" t="e">
        <f>IF(Tabla1[[#This Row],[Código_Actividad]]="","",'[5]Formulario PPGR1'!#REF!)</f>
        <v>#REF!</v>
      </c>
      <c r="E870" s="392" t="e">
        <f>IF(Tabla1[[#This Row],[Código_Actividad]]="","",'[5]Formulario PPGR1'!#REF!)</f>
        <v>#REF!</v>
      </c>
      <c r="F870" s="392" t="e">
        <f>IF(Tabla1[[#This Row],[Código_Actividad]]="","",'[5]Formulario PPGR1'!#REF!)</f>
        <v>#REF!</v>
      </c>
      <c r="G870" s="381" t="s">
        <v>2874</v>
      </c>
      <c r="H870" s="381" t="s">
        <v>2875</v>
      </c>
      <c r="I870" s="381" t="s">
        <v>1761</v>
      </c>
      <c r="J870" s="381">
        <v>4</v>
      </c>
      <c r="K870" s="382">
        <v>3158</v>
      </c>
      <c r="L870" s="382" t="e">
        <f>[6]!Tabla1[[#This Row],[Cantidad de Insumos]]*[6]!Tabla1[[#This Row],[Precio Unitario]]</f>
        <v>#REF!</v>
      </c>
      <c r="M870" s="383">
        <v>237299</v>
      </c>
      <c r="N870" s="384" t="s">
        <v>33</v>
      </c>
    </row>
    <row r="871" spans="2:14" ht="15.75">
      <c r="B871" s="392" t="e">
        <f>IF(Tabla1[[#This Row],[Código_Actividad]]="","",CONCATENATE(Tabla1[[#This Row],[POA]],".",Tabla1[[#This Row],[SRS]],".",Tabla1[[#This Row],[AREA]],".",Tabla1[[#This Row],[TIPO]]))</f>
        <v>#REF!</v>
      </c>
      <c r="C871" s="392" t="e">
        <f>IF(Tabla1[[#This Row],[Código_Actividad]]="","",'[5]Formulario PPGR1'!#REF!)</f>
        <v>#REF!</v>
      </c>
      <c r="D871" s="392" t="e">
        <f>IF(Tabla1[[#This Row],[Código_Actividad]]="","",'[5]Formulario PPGR1'!#REF!)</f>
        <v>#REF!</v>
      </c>
      <c r="E871" s="392" t="e">
        <f>IF(Tabla1[[#This Row],[Código_Actividad]]="","",'[5]Formulario PPGR1'!#REF!)</f>
        <v>#REF!</v>
      </c>
      <c r="F871" s="392" t="e">
        <f>IF(Tabla1[[#This Row],[Código_Actividad]]="","",'[5]Formulario PPGR1'!#REF!)</f>
        <v>#REF!</v>
      </c>
      <c r="G871" s="381" t="s">
        <v>2876</v>
      </c>
      <c r="H871" s="381" t="s">
        <v>2877</v>
      </c>
      <c r="I871" s="381" t="s">
        <v>1761</v>
      </c>
      <c r="J871" s="381">
        <v>4</v>
      </c>
      <c r="K871" s="382">
        <v>3125</v>
      </c>
      <c r="L871" s="382" t="e">
        <f>[6]!Tabla1[[#This Row],[Cantidad de Insumos]]*[6]!Tabla1[[#This Row],[Precio Unitario]]</f>
        <v>#REF!</v>
      </c>
      <c r="M871" s="383">
        <v>237299</v>
      </c>
      <c r="N871" s="384" t="s">
        <v>33</v>
      </c>
    </row>
    <row r="872" spans="2:14" ht="15.75">
      <c r="B872" s="392" t="e">
        <f>IF(Tabla1[[#This Row],[Código_Actividad]]="","",CONCATENATE(Tabla1[[#This Row],[POA]],".",Tabla1[[#This Row],[SRS]],".",Tabla1[[#This Row],[AREA]],".",Tabla1[[#This Row],[TIPO]]))</f>
        <v>#REF!</v>
      </c>
      <c r="C872" s="392" t="e">
        <f>IF(Tabla1[[#This Row],[Código_Actividad]]="","",'[5]Formulario PPGR1'!#REF!)</f>
        <v>#REF!</v>
      </c>
      <c r="D872" s="392" t="e">
        <f>IF(Tabla1[[#This Row],[Código_Actividad]]="","",'[5]Formulario PPGR1'!#REF!)</f>
        <v>#REF!</v>
      </c>
      <c r="E872" s="392" t="e">
        <f>IF(Tabla1[[#This Row],[Código_Actividad]]="","",'[5]Formulario PPGR1'!#REF!)</f>
        <v>#REF!</v>
      </c>
      <c r="F872" s="392" t="e">
        <f>IF(Tabla1[[#This Row],[Código_Actividad]]="","",'[5]Formulario PPGR1'!#REF!)</f>
        <v>#REF!</v>
      </c>
      <c r="G872" s="381" t="s">
        <v>2878</v>
      </c>
      <c r="H872" s="381" t="s">
        <v>2879</v>
      </c>
      <c r="I872" s="381" t="s">
        <v>1769</v>
      </c>
      <c r="J872" s="381">
        <v>4</v>
      </c>
      <c r="K872" s="382">
        <v>3767.4</v>
      </c>
      <c r="L872" s="382" t="e">
        <f>[6]!Tabla1[[#This Row],[Cantidad de Insumos]]*[6]!Tabla1[[#This Row],[Precio Unitario]]</f>
        <v>#REF!</v>
      </c>
      <c r="M872" s="383">
        <v>237299</v>
      </c>
      <c r="N872" s="384" t="s">
        <v>33</v>
      </c>
    </row>
    <row r="873" spans="2:14" ht="15.75">
      <c r="B873" s="392" t="e">
        <f>IF(Tabla1[[#This Row],[Código_Actividad]]="","",CONCATENATE(Tabla1[[#This Row],[POA]],".",Tabla1[[#This Row],[SRS]],".",Tabla1[[#This Row],[AREA]],".",Tabla1[[#This Row],[TIPO]]))</f>
        <v>#REF!</v>
      </c>
      <c r="C873" s="392" t="e">
        <f>IF(Tabla1[[#This Row],[Código_Actividad]]="","",'[5]Formulario PPGR1'!#REF!)</f>
        <v>#REF!</v>
      </c>
      <c r="D873" s="392" t="e">
        <f>IF(Tabla1[[#This Row],[Código_Actividad]]="","",'[5]Formulario PPGR1'!#REF!)</f>
        <v>#REF!</v>
      </c>
      <c r="E873" s="392" t="e">
        <f>IF(Tabla1[[#This Row],[Código_Actividad]]="","",'[5]Formulario PPGR1'!#REF!)</f>
        <v>#REF!</v>
      </c>
      <c r="F873" s="392" t="e">
        <f>IF(Tabla1[[#This Row],[Código_Actividad]]="","",'[5]Formulario PPGR1'!#REF!)</f>
        <v>#REF!</v>
      </c>
      <c r="G873" s="381" t="s">
        <v>2880</v>
      </c>
      <c r="H873" s="381" t="s">
        <v>2881</v>
      </c>
      <c r="I873" s="381" t="s">
        <v>1769</v>
      </c>
      <c r="J873" s="381">
        <v>4</v>
      </c>
      <c r="K873" s="382">
        <v>2900</v>
      </c>
      <c r="L873" s="382" t="e">
        <f>[6]!Tabla1[[#This Row],[Cantidad de Insumos]]*[6]!Tabla1[[#This Row],[Precio Unitario]]</f>
        <v>#REF!</v>
      </c>
      <c r="M873" s="383">
        <v>237299</v>
      </c>
      <c r="N873" s="384" t="s">
        <v>33</v>
      </c>
    </row>
    <row r="874" spans="2:14" ht="15.75">
      <c r="B874" s="392" t="e">
        <f>IF(Tabla1[[#This Row],[Código_Actividad]]="","",CONCATENATE(Tabla1[[#This Row],[POA]],".",Tabla1[[#This Row],[SRS]],".",Tabla1[[#This Row],[AREA]],".",Tabla1[[#This Row],[TIPO]]))</f>
        <v>#REF!</v>
      </c>
      <c r="C874" s="392" t="e">
        <f>IF(Tabla1[[#This Row],[Código_Actividad]]="","",'[5]Formulario PPGR1'!#REF!)</f>
        <v>#REF!</v>
      </c>
      <c r="D874" s="392" t="e">
        <f>IF(Tabla1[[#This Row],[Código_Actividad]]="","",'[5]Formulario PPGR1'!#REF!)</f>
        <v>#REF!</v>
      </c>
      <c r="E874" s="392" t="e">
        <f>IF(Tabla1[[#This Row],[Código_Actividad]]="","",'[5]Formulario PPGR1'!#REF!)</f>
        <v>#REF!</v>
      </c>
      <c r="F874" s="392" t="e">
        <f>IF(Tabla1[[#This Row],[Código_Actividad]]="","",'[5]Formulario PPGR1'!#REF!)</f>
        <v>#REF!</v>
      </c>
      <c r="G874" s="381" t="s">
        <v>2882</v>
      </c>
      <c r="H874" s="381" t="s">
        <v>2883</v>
      </c>
      <c r="I874" s="381" t="s">
        <v>324</v>
      </c>
      <c r="J874" s="381">
        <v>4</v>
      </c>
      <c r="K874" s="382">
        <v>2900</v>
      </c>
      <c r="L874" s="382" t="e">
        <f>[6]!Tabla1[[#This Row],[Cantidad de Insumos]]*[6]!Tabla1[[#This Row],[Precio Unitario]]</f>
        <v>#REF!</v>
      </c>
      <c r="M874" s="383">
        <v>237299</v>
      </c>
      <c r="N874" s="384" t="s">
        <v>33</v>
      </c>
    </row>
    <row r="875" spans="2:14" ht="15.75">
      <c r="B875" s="392" t="e">
        <f>IF(Tabla1[[#This Row],[Código_Actividad]]="","",CONCATENATE(Tabla1[[#This Row],[POA]],".",Tabla1[[#This Row],[SRS]],".",Tabla1[[#This Row],[AREA]],".",Tabla1[[#This Row],[TIPO]]))</f>
        <v>#REF!</v>
      </c>
      <c r="C875" s="392" t="e">
        <f>IF(Tabla1[[#This Row],[Código_Actividad]]="","",'[5]Formulario PPGR1'!#REF!)</f>
        <v>#REF!</v>
      </c>
      <c r="D875" s="392" t="e">
        <f>IF(Tabla1[[#This Row],[Código_Actividad]]="","",'[5]Formulario PPGR1'!#REF!)</f>
        <v>#REF!</v>
      </c>
      <c r="E875" s="392" t="e">
        <f>IF(Tabla1[[#This Row],[Código_Actividad]]="","",'[5]Formulario PPGR1'!#REF!)</f>
        <v>#REF!</v>
      </c>
      <c r="F875" s="392" t="e">
        <f>IF(Tabla1[[#This Row],[Código_Actividad]]="","",'[5]Formulario PPGR1'!#REF!)</f>
        <v>#REF!</v>
      </c>
      <c r="G875" s="381" t="s">
        <v>2884</v>
      </c>
      <c r="H875" s="381" t="s">
        <v>2885</v>
      </c>
      <c r="I875" s="381" t="s">
        <v>1769</v>
      </c>
      <c r="J875" s="381">
        <v>4</v>
      </c>
      <c r="K875" s="382">
        <v>3600</v>
      </c>
      <c r="L875" s="382" t="e">
        <f>[6]!Tabla1[[#This Row],[Cantidad de Insumos]]*[6]!Tabla1[[#This Row],[Precio Unitario]]</f>
        <v>#REF!</v>
      </c>
      <c r="M875" s="383">
        <v>237299</v>
      </c>
      <c r="N875" s="384" t="s">
        <v>33</v>
      </c>
    </row>
    <row r="876" spans="2:14" ht="15.75">
      <c r="B876" s="392" t="e">
        <f>IF(Tabla1[[#This Row],[Código_Actividad]]="","",CONCATENATE(Tabla1[[#This Row],[POA]],".",Tabla1[[#This Row],[SRS]],".",Tabla1[[#This Row],[AREA]],".",Tabla1[[#This Row],[TIPO]]))</f>
        <v>#REF!</v>
      </c>
      <c r="C876" s="392" t="e">
        <f>IF(Tabla1[[#This Row],[Código_Actividad]]="","",'[5]Formulario PPGR1'!#REF!)</f>
        <v>#REF!</v>
      </c>
      <c r="D876" s="392" t="e">
        <f>IF(Tabla1[[#This Row],[Código_Actividad]]="","",'[5]Formulario PPGR1'!#REF!)</f>
        <v>#REF!</v>
      </c>
      <c r="E876" s="392" t="e">
        <f>IF(Tabla1[[#This Row],[Código_Actividad]]="","",'[5]Formulario PPGR1'!#REF!)</f>
        <v>#REF!</v>
      </c>
      <c r="F876" s="392" t="e">
        <f>IF(Tabla1[[#This Row],[Código_Actividad]]="","",'[5]Formulario PPGR1'!#REF!)</f>
        <v>#REF!</v>
      </c>
      <c r="G876" s="381" t="s">
        <v>2886</v>
      </c>
      <c r="H876" s="381" t="s">
        <v>2887</v>
      </c>
      <c r="I876" s="381" t="s">
        <v>1761</v>
      </c>
      <c r="J876" s="381">
        <v>4</v>
      </c>
      <c r="K876" s="382">
        <v>15887.05</v>
      </c>
      <c r="L876" s="382" t="e">
        <f>[6]!Tabla1[[#This Row],[Cantidad de Insumos]]*[6]!Tabla1[[#This Row],[Precio Unitario]]</f>
        <v>#REF!</v>
      </c>
      <c r="M876" s="383">
        <v>237299</v>
      </c>
      <c r="N876" s="384" t="s">
        <v>33</v>
      </c>
    </row>
    <row r="877" spans="2:14" ht="15.75">
      <c r="B877" s="392" t="e">
        <f>IF(Tabla1[[#This Row],[Código_Actividad]]="","",CONCATENATE(Tabla1[[#This Row],[POA]],".",Tabla1[[#This Row],[SRS]],".",Tabla1[[#This Row],[AREA]],".",Tabla1[[#This Row],[TIPO]]))</f>
        <v>#REF!</v>
      </c>
      <c r="C877" s="392" t="e">
        <f>IF(Tabla1[[#This Row],[Código_Actividad]]="","",'[5]Formulario PPGR1'!#REF!)</f>
        <v>#REF!</v>
      </c>
      <c r="D877" s="392" t="e">
        <f>IF(Tabla1[[#This Row],[Código_Actividad]]="","",'[5]Formulario PPGR1'!#REF!)</f>
        <v>#REF!</v>
      </c>
      <c r="E877" s="392" t="e">
        <f>IF(Tabla1[[#This Row],[Código_Actividad]]="","",'[5]Formulario PPGR1'!#REF!)</f>
        <v>#REF!</v>
      </c>
      <c r="F877" s="392" t="e">
        <f>IF(Tabla1[[#This Row],[Código_Actividad]]="","",'[5]Formulario PPGR1'!#REF!)</f>
        <v>#REF!</v>
      </c>
      <c r="G877" s="381" t="s">
        <v>2888</v>
      </c>
      <c r="H877" s="381" t="s">
        <v>2889</v>
      </c>
      <c r="I877" s="381" t="s">
        <v>1769</v>
      </c>
      <c r="J877" s="381">
        <v>4</v>
      </c>
      <c r="K877" s="382">
        <v>4500</v>
      </c>
      <c r="L877" s="382" t="e">
        <f>[6]!Tabla1[[#This Row],[Cantidad de Insumos]]*[6]!Tabla1[[#This Row],[Precio Unitario]]</f>
        <v>#REF!</v>
      </c>
      <c r="M877" s="383">
        <v>237299</v>
      </c>
      <c r="N877" s="384" t="s">
        <v>33</v>
      </c>
    </row>
    <row r="878" spans="2:14" ht="15.75">
      <c r="B878" s="392" t="e">
        <f>IF(Tabla1[[#This Row],[Código_Actividad]]="","",CONCATENATE(Tabla1[[#This Row],[POA]],".",Tabla1[[#This Row],[SRS]],".",Tabla1[[#This Row],[AREA]],".",Tabla1[[#This Row],[TIPO]]))</f>
        <v>#REF!</v>
      </c>
      <c r="C878" s="392" t="e">
        <f>IF(Tabla1[[#This Row],[Código_Actividad]]="","",'[5]Formulario PPGR1'!#REF!)</f>
        <v>#REF!</v>
      </c>
      <c r="D878" s="392" t="e">
        <f>IF(Tabla1[[#This Row],[Código_Actividad]]="","",'[5]Formulario PPGR1'!#REF!)</f>
        <v>#REF!</v>
      </c>
      <c r="E878" s="392" t="e">
        <f>IF(Tabla1[[#This Row],[Código_Actividad]]="","",'[5]Formulario PPGR1'!#REF!)</f>
        <v>#REF!</v>
      </c>
      <c r="F878" s="392" t="e">
        <f>IF(Tabla1[[#This Row],[Código_Actividad]]="","",'[5]Formulario PPGR1'!#REF!)</f>
        <v>#REF!</v>
      </c>
      <c r="G878" s="381" t="s">
        <v>2890</v>
      </c>
      <c r="H878" s="381" t="s">
        <v>2891</v>
      </c>
      <c r="I878" s="381" t="s">
        <v>1761</v>
      </c>
      <c r="J878" s="381">
        <v>60</v>
      </c>
      <c r="K878" s="382">
        <v>10930.58</v>
      </c>
      <c r="L878" s="382" t="e">
        <f>[6]!Tabla1[[#This Row],[Cantidad de Insumos]]*[6]!Tabla1[[#This Row],[Precio Unitario]]</f>
        <v>#REF!</v>
      </c>
      <c r="M878" s="383">
        <v>237299</v>
      </c>
      <c r="N878" s="384" t="s">
        <v>33</v>
      </c>
    </row>
    <row r="879" spans="2:14" ht="15.75">
      <c r="B879" s="392" t="e">
        <f>IF(Tabla1[[#This Row],[Código_Actividad]]="","",CONCATENATE(Tabla1[[#This Row],[POA]],".",Tabla1[[#This Row],[SRS]],".",Tabla1[[#This Row],[AREA]],".",Tabla1[[#This Row],[TIPO]]))</f>
        <v>#REF!</v>
      </c>
      <c r="C879" s="392" t="e">
        <f>IF(Tabla1[[#This Row],[Código_Actividad]]="","",'[5]Formulario PPGR1'!#REF!)</f>
        <v>#REF!</v>
      </c>
      <c r="D879" s="392" t="e">
        <f>IF(Tabla1[[#This Row],[Código_Actividad]]="","",'[5]Formulario PPGR1'!#REF!)</f>
        <v>#REF!</v>
      </c>
      <c r="E879" s="392" t="e">
        <f>IF(Tabla1[[#This Row],[Código_Actividad]]="","",'[5]Formulario PPGR1'!#REF!)</f>
        <v>#REF!</v>
      </c>
      <c r="F879" s="392" t="e">
        <f>IF(Tabla1[[#This Row],[Código_Actividad]]="","",'[5]Formulario PPGR1'!#REF!)</f>
        <v>#REF!</v>
      </c>
      <c r="G879" s="381" t="s">
        <v>2892</v>
      </c>
      <c r="H879" s="381" t="s">
        <v>2893</v>
      </c>
      <c r="I879" s="381" t="s">
        <v>1769</v>
      </c>
      <c r="J879" s="381">
        <v>12</v>
      </c>
      <c r="K879" s="382">
        <v>11264.7</v>
      </c>
      <c r="L879" s="382" t="e">
        <f>[6]!Tabla1[[#This Row],[Cantidad de Insumos]]*[6]!Tabla1[[#This Row],[Precio Unitario]]</f>
        <v>#REF!</v>
      </c>
      <c r="M879" s="383">
        <v>237299</v>
      </c>
      <c r="N879" s="384" t="s">
        <v>33</v>
      </c>
    </row>
    <row r="880" spans="2:14" ht="15.75">
      <c r="B880" s="392" t="e">
        <f>IF(Tabla1[[#This Row],[Código_Actividad]]="","",CONCATENATE(Tabla1[[#This Row],[POA]],".",Tabla1[[#This Row],[SRS]],".",Tabla1[[#This Row],[AREA]],".",Tabla1[[#This Row],[TIPO]]))</f>
        <v>#REF!</v>
      </c>
      <c r="C880" s="392" t="e">
        <f>IF(Tabla1[[#This Row],[Código_Actividad]]="","",'[5]Formulario PPGR1'!#REF!)</f>
        <v>#REF!</v>
      </c>
      <c r="D880" s="392" t="e">
        <f>IF(Tabla1[[#This Row],[Código_Actividad]]="","",'[5]Formulario PPGR1'!#REF!)</f>
        <v>#REF!</v>
      </c>
      <c r="E880" s="392" t="e">
        <f>IF(Tabla1[[#This Row],[Código_Actividad]]="","",'[5]Formulario PPGR1'!#REF!)</f>
        <v>#REF!</v>
      </c>
      <c r="F880" s="392" t="e">
        <f>IF(Tabla1[[#This Row],[Código_Actividad]]="","",'[5]Formulario PPGR1'!#REF!)</f>
        <v>#REF!</v>
      </c>
      <c r="G880" s="381" t="s">
        <v>2894</v>
      </c>
      <c r="H880" s="381" t="s">
        <v>2895</v>
      </c>
      <c r="I880" s="381" t="s">
        <v>1761</v>
      </c>
      <c r="J880" s="381">
        <v>4</v>
      </c>
      <c r="K880" s="382">
        <v>8400</v>
      </c>
      <c r="L880" s="382" t="e">
        <f>[6]!Tabla1[[#This Row],[Cantidad de Insumos]]*[6]!Tabla1[[#This Row],[Precio Unitario]]</f>
        <v>#REF!</v>
      </c>
      <c r="M880" s="383">
        <v>237299</v>
      </c>
      <c r="N880" s="384" t="s">
        <v>33</v>
      </c>
    </row>
    <row r="881" spans="2:14" ht="15.75">
      <c r="B881" s="392" t="e">
        <f>IF(Tabla1[[#This Row],[Código_Actividad]]="","",CONCATENATE(Tabla1[[#This Row],[POA]],".",Tabla1[[#This Row],[SRS]],".",Tabla1[[#This Row],[AREA]],".",Tabla1[[#This Row],[TIPO]]))</f>
        <v>#REF!</v>
      </c>
      <c r="C881" s="392" t="e">
        <f>IF(Tabla1[[#This Row],[Código_Actividad]]="","",'[5]Formulario PPGR1'!#REF!)</f>
        <v>#REF!</v>
      </c>
      <c r="D881" s="392" t="e">
        <f>IF(Tabla1[[#This Row],[Código_Actividad]]="","",'[5]Formulario PPGR1'!#REF!)</f>
        <v>#REF!</v>
      </c>
      <c r="E881" s="392" t="e">
        <f>IF(Tabla1[[#This Row],[Código_Actividad]]="","",'[5]Formulario PPGR1'!#REF!)</f>
        <v>#REF!</v>
      </c>
      <c r="F881" s="392" t="e">
        <f>IF(Tabla1[[#This Row],[Código_Actividad]]="","",'[5]Formulario PPGR1'!#REF!)</f>
        <v>#REF!</v>
      </c>
      <c r="G881" s="381" t="s">
        <v>2896</v>
      </c>
      <c r="H881" s="381" t="s">
        <v>2897</v>
      </c>
      <c r="I881" s="381" t="s">
        <v>1769</v>
      </c>
      <c r="J881" s="381">
        <v>4</v>
      </c>
      <c r="K881" s="382">
        <v>8500</v>
      </c>
      <c r="L881" s="382" t="e">
        <f>[6]!Tabla1[[#This Row],[Cantidad de Insumos]]*[6]!Tabla1[[#This Row],[Precio Unitario]]</f>
        <v>#REF!</v>
      </c>
      <c r="M881" s="383">
        <v>237299</v>
      </c>
      <c r="N881" s="384" t="s">
        <v>33</v>
      </c>
    </row>
    <row r="882" spans="2:14" ht="15.75">
      <c r="B882" s="392" t="e">
        <f>IF(Tabla1[[#This Row],[Código_Actividad]]="","",CONCATENATE(Tabla1[[#This Row],[POA]],".",Tabla1[[#This Row],[SRS]],".",Tabla1[[#This Row],[AREA]],".",Tabla1[[#This Row],[TIPO]]))</f>
        <v>#REF!</v>
      </c>
      <c r="C882" s="392" t="e">
        <f>IF(Tabla1[[#This Row],[Código_Actividad]]="","",'[5]Formulario PPGR1'!#REF!)</f>
        <v>#REF!</v>
      </c>
      <c r="D882" s="392" t="e">
        <f>IF(Tabla1[[#This Row],[Código_Actividad]]="","",'[5]Formulario PPGR1'!#REF!)</f>
        <v>#REF!</v>
      </c>
      <c r="E882" s="392" t="e">
        <f>IF(Tabla1[[#This Row],[Código_Actividad]]="","",'[5]Formulario PPGR1'!#REF!)</f>
        <v>#REF!</v>
      </c>
      <c r="F882" s="392" t="e">
        <f>IF(Tabla1[[#This Row],[Código_Actividad]]="","",'[5]Formulario PPGR1'!#REF!)</f>
        <v>#REF!</v>
      </c>
      <c r="G882" s="381" t="s">
        <v>2898</v>
      </c>
      <c r="H882" s="381" t="s">
        <v>2899</v>
      </c>
      <c r="I882" s="381" t="s">
        <v>1761</v>
      </c>
      <c r="J882" s="381">
        <v>4</v>
      </c>
      <c r="K882" s="382">
        <v>8841.17</v>
      </c>
      <c r="L882" s="382" t="e">
        <f>[6]!Tabla1[[#This Row],[Cantidad de Insumos]]*[6]!Tabla1[[#This Row],[Precio Unitario]]</f>
        <v>#REF!</v>
      </c>
      <c r="M882" s="383">
        <v>237299</v>
      </c>
      <c r="N882" s="384" t="s">
        <v>33</v>
      </c>
    </row>
    <row r="883" spans="2:14" ht="15.75">
      <c r="B883" s="392" t="e">
        <f>IF(Tabla1[[#This Row],[Código_Actividad]]="","",CONCATENATE(Tabla1[[#This Row],[POA]],".",Tabla1[[#This Row],[SRS]],".",Tabla1[[#This Row],[AREA]],".",Tabla1[[#This Row],[TIPO]]))</f>
        <v>#REF!</v>
      </c>
      <c r="C883" s="392" t="e">
        <f>IF(Tabla1[[#This Row],[Código_Actividad]]="","",'[5]Formulario PPGR1'!#REF!)</f>
        <v>#REF!</v>
      </c>
      <c r="D883" s="392" t="e">
        <f>IF(Tabla1[[#This Row],[Código_Actividad]]="","",'[5]Formulario PPGR1'!#REF!)</f>
        <v>#REF!</v>
      </c>
      <c r="E883" s="392" t="e">
        <f>IF(Tabla1[[#This Row],[Código_Actividad]]="","",'[5]Formulario PPGR1'!#REF!)</f>
        <v>#REF!</v>
      </c>
      <c r="F883" s="392" t="e">
        <f>IF(Tabla1[[#This Row],[Código_Actividad]]="","",'[5]Formulario PPGR1'!#REF!)</f>
        <v>#REF!</v>
      </c>
      <c r="G883" s="381" t="s">
        <v>2900</v>
      </c>
      <c r="H883" s="381" t="s">
        <v>2901</v>
      </c>
      <c r="I883" s="381" t="s">
        <v>1761</v>
      </c>
      <c r="J883" s="381">
        <v>4</v>
      </c>
      <c r="K883" s="382">
        <v>8900</v>
      </c>
      <c r="L883" s="382" t="e">
        <f>[6]!Tabla1[[#This Row],[Cantidad de Insumos]]*[6]!Tabla1[[#This Row],[Precio Unitario]]</f>
        <v>#REF!</v>
      </c>
      <c r="M883" s="383">
        <v>237299</v>
      </c>
      <c r="N883" s="384" t="s">
        <v>33</v>
      </c>
    </row>
    <row r="884" spans="2:14" ht="15.75">
      <c r="B884" s="392" t="e">
        <f>IF(Tabla1[[#This Row],[Código_Actividad]]="","",CONCATENATE(Tabla1[[#This Row],[POA]],".",Tabla1[[#This Row],[SRS]],".",Tabla1[[#This Row],[AREA]],".",Tabla1[[#This Row],[TIPO]]))</f>
        <v>#REF!</v>
      </c>
      <c r="C884" s="392" t="e">
        <f>IF(Tabla1[[#This Row],[Código_Actividad]]="","",'[5]Formulario PPGR1'!#REF!)</f>
        <v>#REF!</v>
      </c>
      <c r="D884" s="392" t="e">
        <f>IF(Tabla1[[#This Row],[Código_Actividad]]="","",'[5]Formulario PPGR1'!#REF!)</f>
        <v>#REF!</v>
      </c>
      <c r="E884" s="392" t="e">
        <f>IF(Tabla1[[#This Row],[Código_Actividad]]="","",'[5]Formulario PPGR1'!#REF!)</f>
        <v>#REF!</v>
      </c>
      <c r="F884" s="392" t="e">
        <f>IF(Tabla1[[#This Row],[Código_Actividad]]="","",'[5]Formulario PPGR1'!#REF!)</f>
        <v>#REF!</v>
      </c>
      <c r="G884" s="381" t="s">
        <v>2902</v>
      </c>
      <c r="H884" s="381" t="s">
        <v>2903</v>
      </c>
      <c r="I884" s="381" t="s">
        <v>1769</v>
      </c>
      <c r="J884" s="381">
        <v>4</v>
      </c>
      <c r="K884" s="382">
        <v>150</v>
      </c>
      <c r="L884" s="382" t="e">
        <f>[6]!Tabla1[[#This Row],[Cantidad de Insumos]]*[6]!Tabla1[[#This Row],[Precio Unitario]]</f>
        <v>#REF!</v>
      </c>
      <c r="M884" s="383">
        <v>237299</v>
      </c>
      <c r="N884" s="384" t="s">
        <v>33</v>
      </c>
    </row>
    <row r="885" spans="2:14" ht="15.75">
      <c r="B885" s="392" t="e">
        <f>IF(Tabla1[[#This Row],[Código_Actividad]]="","",CONCATENATE(Tabla1[[#This Row],[POA]],".",Tabla1[[#This Row],[SRS]],".",Tabla1[[#This Row],[AREA]],".",Tabla1[[#This Row],[TIPO]]))</f>
        <v>#REF!</v>
      </c>
      <c r="C885" s="392" t="e">
        <f>IF(Tabla1[[#This Row],[Código_Actividad]]="","",'[5]Formulario PPGR1'!#REF!)</f>
        <v>#REF!</v>
      </c>
      <c r="D885" s="392" t="e">
        <f>IF(Tabla1[[#This Row],[Código_Actividad]]="","",'[5]Formulario PPGR1'!#REF!)</f>
        <v>#REF!</v>
      </c>
      <c r="E885" s="392" t="e">
        <f>IF(Tabla1[[#This Row],[Código_Actividad]]="","",'[5]Formulario PPGR1'!#REF!)</f>
        <v>#REF!</v>
      </c>
      <c r="F885" s="392" t="e">
        <f>IF(Tabla1[[#This Row],[Código_Actividad]]="","",'[5]Formulario PPGR1'!#REF!)</f>
        <v>#REF!</v>
      </c>
      <c r="G885" s="381" t="s">
        <v>2904</v>
      </c>
      <c r="H885" s="381" t="s">
        <v>2905</v>
      </c>
      <c r="I885" s="381" t="s">
        <v>1761</v>
      </c>
      <c r="J885" s="381">
        <v>4</v>
      </c>
      <c r="K885" s="382">
        <v>1350</v>
      </c>
      <c r="L885" s="382" t="e">
        <f>[6]!Tabla1[[#This Row],[Cantidad de Insumos]]*[6]!Tabla1[[#This Row],[Precio Unitario]]</f>
        <v>#REF!</v>
      </c>
      <c r="M885" s="383">
        <v>237299</v>
      </c>
      <c r="N885" s="384" t="s">
        <v>33</v>
      </c>
    </row>
    <row r="886" spans="2:14" ht="15.75">
      <c r="B886" s="392" t="e">
        <f>IF(Tabla1[[#This Row],[Código_Actividad]]="","",CONCATENATE(Tabla1[[#This Row],[POA]],".",Tabla1[[#This Row],[SRS]],".",Tabla1[[#This Row],[AREA]],".",Tabla1[[#This Row],[TIPO]]))</f>
        <v>#REF!</v>
      </c>
      <c r="C886" s="392" t="e">
        <f>IF(Tabla1[[#This Row],[Código_Actividad]]="","",'[5]Formulario PPGR1'!#REF!)</f>
        <v>#REF!</v>
      </c>
      <c r="D886" s="392" t="e">
        <f>IF(Tabla1[[#This Row],[Código_Actividad]]="","",'[5]Formulario PPGR1'!#REF!)</f>
        <v>#REF!</v>
      </c>
      <c r="E886" s="392" t="e">
        <f>IF(Tabla1[[#This Row],[Código_Actividad]]="","",'[5]Formulario PPGR1'!#REF!)</f>
        <v>#REF!</v>
      </c>
      <c r="F886" s="392" t="e">
        <f>IF(Tabla1[[#This Row],[Código_Actividad]]="","",'[5]Formulario PPGR1'!#REF!)</f>
        <v>#REF!</v>
      </c>
      <c r="G886" s="381" t="s">
        <v>2906</v>
      </c>
      <c r="H886" s="381" t="s">
        <v>2907</v>
      </c>
      <c r="I886" s="381" t="s">
        <v>1761</v>
      </c>
      <c r="J886" s="381">
        <v>4</v>
      </c>
      <c r="K886" s="382">
        <v>3450</v>
      </c>
      <c r="L886" s="382" t="e">
        <f>[6]!Tabla1[[#This Row],[Cantidad de Insumos]]*[6]!Tabla1[[#This Row],[Precio Unitario]]</f>
        <v>#REF!</v>
      </c>
      <c r="M886" s="383">
        <v>237299</v>
      </c>
      <c r="N886" s="384" t="s">
        <v>33</v>
      </c>
    </row>
    <row r="887" spans="2:14" ht="15.75">
      <c r="B887" s="392" t="e">
        <f>IF(Tabla1[[#This Row],[Código_Actividad]]="","",CONCATENATE(Tabla1[[#This Row],[POA]],".",Tabla1[[#This Row],[SRS]],".",Tabla1[[#This Row],[AREA]],".",Tabla1[[#This Row],[TIPO]]))</f>
        <v>#REF!</v>
      </c>
      <c r="C887" s="392" t="e">
        <f>IF(Tabla1[[#This Row],[Código_Actividad]]="","",'[5]Formulario PPGR1'!#REF!)</f>
        <v>#REF!</v>
      </c>
      <c r="D887" s="392" t="e">
        <f>IF(Tabla1[[#This Row],[Código_Actividad]]="","",'[5]Formulario PPGR1'!#REF!)</f>
        <v>#REF!</v>
      </c>
      <c r="E887" s="392" t="e">
        <f>IF(Tabla1[[#This Row],[Código_Actividad]]="","",'[5]Formulario PPGR1'!#REF!)</f>
        <v>#REF!</v>
      </c>
      <c r="F887" s="392" t="e">
        <f>IF(Tabla1[[#This Row],[Código_Actividad]]="","",'[5]Formulario PPGR1'!#REF!)</f>
        <v>#REF!</v>
      </c>
      <c r="G887" s="381" t="s">
        <v>2908</v>
      </c>
      <c r="H887" s="381" t="s">
        <v>2909</v>
      </c>
      <c r="I887" s="381" t="s">
        <v>1769</v>
      </c>
      <c r="J887" s="381">
        <v>4</v>
      </c>
      <c r="K887" s="382">
        <v>10790.58</v>
      </c>
      <c r="L887" s="382" t="e">
        <f>[6]!Tabla1[[#This Row],[Cantidad de Insumos]]*[6]!Tabla1[[#This Row],[Precio Unitario]]</f>
        <v>#REF!</v>
      </c>
      <c r="M887" s="383">
        <v>237299</v>
      </c>
      <c r="N887" s="384" t="s">
        <v>33</v>
      </c>
    </row>
    <row r="888" spans="2:14" ht="15.75">
      <c r="B888" s="392" t="e">
        <f>IF(Tabla1[[#This Row],[Código_Actividad]]="","",CONCATENATE(Tabla1[[#This Row],[POA]],".",Tabla1[[#This Row],[SRS]],".",Tabla1[[#This Row],[AREA]],".",Tabla1[[#This Row],[TIPO]]))</f>
        <v>#REF!</v>
      </c>
      <c r="C888" s="392" t="e">
        <f>IF(Tabla1[[#This Row],[Código_Actividad]]="","",'[5]Formulario PPGR1'!#REF!)</f>
        <v>#REF!</v>
      </c>
      <c r="D888" s="392" t="e">
        <f>IF(Tabla1[[#This Row],[Código_Actividad]]="","",'[5]Formulario PPGR1'!#REF!)</f>
        <v>#REF!</v>
      </c>
      <c r="E888" s="392" t="e">
        <f>IF(Tabla1[[#This Row],[Código_Actividad]]="","",'[5]Formulario PPGR1'!#REF!)</f>
        <v>#REF!</v>
      </c>
      <c r="F888" s="392" t="e">
        <f>IF(Tabla1[[#This Row],[Código_Actividad]]="","",'[5]Formulario PPGR1'!#REF!)</f>
        <v>#REF!</v>
      </c>
      <c r="G888" s="381" t="s">
        <v>2910</v>
      </c>
      <c r="H888" s="381" t="s">
        <v>2911</v>
      </c>
      <c r="I888" s="381" t="s">
        <v>1761</v>
      </c>
      <c r="J888" s="381">
        <v>4</v>
      </c>
      <c r="K888" s="382">
        <v>20549.41</v>
      </c>
      <c r="L888" s="382" t="e">
        <f>[6]!Tabla1[[#This Row],[Cantidad de Insumos]]*[6]!Tabla1[[#This Row],[Precio Unitario]]</f>
        <v>#REF!</v>
      </c>
      <c r="M888" s="383">
        <v>237299</v>
      </c>
      <c r="N888" s="384" t="s">
        <v>33</v>
      </c>
    </row>
    <row r="889" spans="2:14" ht="15.75">
      <c r="B889" s="392" t="e">
        <f>IF(Tabla1[[#This Row],[Código_Actividad]]="","",CONCATENATE(Tabla1[[#This Row],[POA]],".",Tabla1[[#This Row],[SRS]],".",Tabla1[[#This Row],[AREA]],".",Tabla1[[#This Row],[TIPO]]))</f>
        <v>#REF!</v>
      </c>
      <c r="C889" s="392" t="e">
        <f>IF(Tabla1[[#This Row],[Código_Actividad]]="","",'[5]Formulario PPGR1'!#REF!)</f>
        <v>#REF!</v>
      </c>
      <c r="D889" s="392" t="e">
        <f>IF(Tabla1[[#This Row],[Código_Actividad]]="","",'[5]Formulario PPGR1'!#REF!)</f>
        <v>#REF!</v>
      </c>
      <c r="E889" s="392" t="e">
        <f>IF(Tabla1[[#This Row],[Código_Actividad]]="","",'[5]Formulario PPGR1'!#REF!)</f>
        <v>#REF!</v>
      </c>
      <c r="F889" s="392" t="e">
        <f>IF(Tabla1[[#This Row],[Código_Actividad]]="","",'[5]Formulario PPGR1'!#REF!)</f>
        <v>#REF!</v>
      </c>
      <c r="G889" s="381" t="s">
        <v>2912</v>
      </c>
      <c r="H889" s="381" t="s">
        <v>2913</v>
      </c>
      <c r="I889" s="381" t="s">
        <v>1761</v>
      </c>
      <c r="J889" s="381">
        <v>12</v>
      </c>
      <c r="K889" s="382">
        <v>11104.7</v>
      </c>
      <c r="L889" s="382" t="e">
        <f>[6]!Tabla1[[#This Row],[Cantidad de Insumos]]*[6]!Tabla1[[#This Row],[Precio Unitario]]</f>
        <v>#REF!</v>
      </c>
      <c r="M889" s="383">
        <v>237299</v>
      </c>
      <c r="N889" s="384" t="s">
        <v>33</v>
      </c>
    </row>
    <row r="890" spans="2:14" ht="15.75">
      <c r="B890" s="392" t="e">
        <f>IF(Tabla1[[#This Row],[Código_Actividad]]="","",CONCATENATE(Tabla1[[#This Row],[POA]],".",Tabla1[[#This Row],[SRS]],".",Tabla1[[#This Row],[AREA]],".",Tabla1[[#This Row],[TIPO]]))</f>
        <v>#REF!</v>
      </c>
      <c r="C890" s="392" t="e">
        <f>IF(Tabla1[[#This Row],[Código_Actividad]]="","",'[5]Formulario PPGR1'!#REF!)</f>
        <v>#REF!</v>
      </c>
      <c r="D890" s="392" t="e">
        <f>IF(Tabla1[[#This Row],[Código_Actividad]]="","",'[5]Formulario PPGR1'!#REF!)</f>
        <v>#REF!</v>
      </c>
      <c r="E890" s="392" t="e">
        <f>IF(Tabla1[[#This Row],[Código_Actividad]]="","",'[5]Formulario PPGR1'!#REF!)</f>
        <v>#REF!</v>
      </c>
      <c r="F890" s="392" t="e">
        <f>IF(Tabla1[[#This Row],[Código_Actividad]]="","",'[5]Formulario PPGR1'!#REF!)</f>
        <v>#REF!</v>
      </c>
      <c r="G890" s="381" t="s">
        <v>2914</v>
      </c>
      <c r="H890" s="381" t="s">
        <v>2915</v>
      </c>
      <c r="I890" s="381" t="s">
        <v>1761</v>
      </c>
      <c r="J890" s="381">
        <v>4</v>
      </c>
      <c r="K890" s="382">
        <v>11104.7</v>
      </c>
      <c r="L890" s="382" t="e">
        <f>[6]!Tabla1[[#This Row],[Cantidad de Insumos]]*[6]!Tabla1[[#This Row],[Precio Unitario]]</f>
        <v>#REF!</v>
      </c>
      <c r="M890" s="383">
        <v>237299</v>
      </c>
      <c r="N890" s="384" t="s">
        <v>33</v>
      </c>
    </row>
    <row r="891" spans="2:14" ht="15.75">
      <c r="B891" s="392" t="e">
        <f>IF(Tabla1[[#This Row],[Código_Actividad]]="","",CONCATENATE(Tabla1[[#This Row],[POA]],".",Tabla1[[#This Row],[SRS]],".",Tabla1[[#This Row],[AREA]],".",Tabla1[[#This Row],[TIPO]]))</f>
        <v>#REF!</v>
      </c>
      <c r="C891" s="392" t="e">
        <f>IF(Tabla1[[#This Row],[Código_Actividad]]="","",'[5]Formulario PPGR1'!#REF!)</f>
        <v>#REF!</v>
      </c>
      <c r="D891" s="392" t="e">
        <f>IF(Tabla1[[#This Row],[Código_Actividad]]="","",'[5]Formulario PPGR1'!#REF!)</f>
        <v>#REF!</v>
      </c>
      <c r="E891" s="392" t="e">
        <f>IF(Tabla1[[#This Row],[Código_Actividad]]="","",'[5]Formulario PPGR1'!#REF!)</f>
        <v>#REF!</v>
      </c>
      <c r="F891" s="392" t="e">
        <f>IF(Tabla1[[#This Row],[Código_Actividad]]="","",'[5]Formulario PPGR1'!#REF!)</f>
        <v>#REF!</v>
      </c>
      <c r="G891" s="381" t="s">
        <v>2916</v>
      </c>
      <c r="H891" s="381" t="s">
        <v>2917</v>
      </c>
      <c r="I891" s="381" t="s">
        <v>1761</v>
      </c>
      <c r="J891" s="381">
        <v>4</v>
      </c>
      <c r="K891" s="382">
        <v>11104.7</v>
      </c>
      <c r="L891" s="382" t="e">
        <f>[6]!Tabla1[[#This Row],[Cantidad de Insumos]]*[6]!Tabla1[[#This Row],[Precio Unitario]]</f>
        <v>#REF!</v>
      </c>
      <c r="M891" s="383">
        <v>237299</v>
      </c>
      <c r="N891" s="384" t="s">
        <v>33</v>
      </c>
    </row>
    <row r="892" spans="2:14" ht="15.75">
      <c r="B892" s="392" t="e">
        <f>IF(Tabla1[[#This Row],[Código_Actividad]]="","",CONCATENATE(Tabla1[[#This Row],[POA]],".",Tabla1[[#This Row],[SRS]],".",Tabla1[[#This Row],[AREA]],".",Tabla1[[#This Row],[TIPO]]))</f>
        <v>#REF!</v>
      </c>
      <c r="C892" s="392" t="e">
        <f>IF(Tabla1[[#This Row],[Código_Actividad]]="","",'[5]Formulario PPGR1'!#REF!)</f>
        <v>#REF!</v>
      </c>
      <c r="D892" s="392" t="e">
        <f>IF(Tabla1[[#This Row],[Código_Actividad]]="","",'[5]Formulario PPGR1'!#REF!)</f>
        <v>#REF!</v>
      </c>
      <c r="E892" s="392" t="e">
        <f>IF(Tabla1[[#This Row],[Código_Actividad]]="","",'[5]Formulario PPGR1'!#REF!)</f>
        <v>#REF!</v>
      </c>
      <c r="F892" s="392" t="e">
        <f>IF(Tabla1[[#This Row],[Código_Actividad]]="","",'[5]Formulario PPGR1'!#REF!)</f>
        <v>#REF!</v>
      </c>
      <c r="G892" s="381" t="s">
        <v>2918</v>
      </c>
      <c r="H892" s="381" t="s">
        <v>2919</v>
      </c>
      <c r="I892" s="381" t="s">
        <v>1883</v>
      </c>
      <c r="J892" s="381">
        <v>4</v>
      </c>
      <c r="K892" s="382">
        <v>11104.7</v>
      </c>
      <c r="L892" s="382" t="e">
        <f>[6]!Tabla1[[#This Row],[Cantidad de Insumos]]*[6]!Tabla1[[#This Row],[Precio Unitario]]</f>
        <v>#REF!</v>
      </c>
      <c r="M892" s="383">
        <v>237299</v>
      </c>
      <c r="N892" s="384" t="s">
        <v>33</v>
      </c>
    </row>
    <row r="893" spans="2:14" ht="15.75">
      <c r="B893" s="392" t="e">
        <f>IF(Tabla1[[#This Row],[Código_Actividad]]="","",CONCATENATE(Tabla1[[#This Row],[POA]],".",Tabla1[[#This Row],[SRS]],".",Tabla1[[#This Row],[AREA]],".",Tabla1[[#This Row],[TIPO]]))</f>
        <v>#REF!</v>
      </c>
      <c r="C893" s="392" t="e">
        <f>IF(Tabla1[[#This Row],[Código_Actividad]]="","",'[5]Formulario PPGR1'!#REF!)</f>
        <v>#REF!</v>
      </c>
      <c r="D893" s="392" t="e">
        <f>IF(Tabla1[[#This Row],[Código_Actividad]]="","",'[5]Formulario PPGR1'!#REF!)</f>
        <v>#REF!</v>
      </c>
      <c r="E893" s="392" t="e">
        <f>IF(Tabla1[[#This Row],[Código_Actividad]]="","",'[5]Formulario PPGR1'!#REF!)</f>
        <v>#REF!</v>
      </c>
      <c r="F893" s="392" t="e">
        <f>IF(Tabla1[[#This Row],[Código_Actividad]]="","",'[5]Formulario PPGR1'!#REF!)</f>
        <v>#REF!</v>
      </c>
      <c r="G893" s="381" t="s">
        <v>2920</v>
      </c>
      <c r="H893" s="381" t="s">
        <v>2921</v>
      </c>
      <c r="I893" s="381" t="s">
        <v>1761</v>
      </c>
      <c r="J893" s="381">
        <v>4</v>
      </c>
      <c r="K893" s="382">
        <v>11104.7</v>
      </c>
      <c r="L893" s="382" t="e">
        <f>[6]!Tabla1[[#This Row],[Cantidad de Insumos]]*[6]!Tabla1[[#This Row],[Precio Unitario]]</f>
        <v>#REF!</v>
      </c>
      <c r="M893" s="383">
        <v>237299</v>
      </c>
      <c r="N893" s="384" t="s">
        <v>33</v>
      </c>
    </row>
    <row r="894" spans="2:14" ht="15.75">
      <c r="B894" s="392" t="e">
        <f>IF(Tabla1[[#This Row],[Código_Actividad]]="","",CONCATENATE(Tabla1[[#This Row],[POA]],".",Tabla1[[#This Row],[SRS]],".",Tabla1[[#This Row],[AREA]],".",Tabla1[[#This Row],[TIPO]]))</f>
        <v>#REF!</v>
      </c>
      <c r="C894" s="392" t="e">
        <f>IF(Tabla1[[#This Row],[Código_Actividad]]="","",'[5]Formulario PPGR1'!#REF!)</f>
        <v>#REF!</v>
      </c>
      <c r="D894" s="392" t="e">
        <f>IF(Tabla1[[#This Row],[Código_Actividad]]="","",'[5]Formulario PPGR1'!#REF!)</f>
        <v>#REF!</v>
      </c>
      <c r="E894" s="392" t="e">
        <f>IF(Tabla1[[#This Row],[Código_Actividad]]="","",'[5]Formulario PPGR1'!#REF!)</f>
        <v>#REF!</v>
      </c>
      <c r="F894" s="392" t="e">
        <f>IF(Tabla1[[#This Row],[Código_Actividad]]="","",'[5]Formulario PPGR1'!#REF!)</f>
        <v>#REF!</v>
      </c>
      <c r="G894" s="381" t="s">
        <v>2922</v>
      </c>
      <c r="H894" s="381" t="s">
        <v>2923</v>
      </c>
      <c r="I894" s="381" t="s">
        <v>1761</v>
      </c>
      <c r="J894" s="381">
        <v>4</v>
      </c>
      <c r="K894" s="382">
        <v>3941.17</v>
      </c>
      <c r="L894" s="382" t="e">
        <f>[6]!Tabla1[[#This Row],[Cantidad de Insumos]]*[6]!Tabla1[[#This Row],[Precio Unitario]]</f>
        <v>#REF!</v>
      </c>
      <c r="M894" s="383">
        <v>237299</v>
      </c>
      <c r="N894" s="384" t="s">
        <v>33</v>
      </c>
    </row>
    <row r="895" spans="2:14" ht="15.75">
      <c r="B895" s="392" t="e">
        <f>IF(Tabla1[[#This Row],[Código_Actividad]]="","",CONCATENATE(Tabla1[[#This Row],[POA]],".",Tabla1[[#This Row],[SRS]],".",Tabla1[[#This Row],[AREA]],".",Tabla1[[#This Row],[TIPO]]))</f>
        <v>#REF!</v>
      </c>
      <c r="C895" s="392" t="e">
        <f>IF(Tabla1[[#This Row],[Código_Actividad]]="","",'[5]Formulario PPGR1'!#REF!)</f>
        <v>#REF!</v>
      </c>
      <c r="D895" s="392" t="e">
        <f>IF(Tabla1[[#This Row],[Código_Actividad]]="","",'[5]Formulario PPGR1'!#REF!)</f>
        <v>#REF!</v>
      </c>
      <c r="E895" s="392" t="e">
        <f>IF(Tabla1[[#This Row],[Código_Actividad]]="","",'[5]Formulario PPGR1'!#REF!)</f>
        <v>#REF!</v>
      </c>
      <c r="F895" s="392" t="e">
        <f>IF(Tabla1[[#This Row],[Código_Actividad]]="","",'[5]Formulario PPGR1'!#REF!)</f>
        <v>#REF!</v>
      </c>
      <c r="G895" s="381" t="s">
        <v>2924</v>
      </c>
      <c r="H895" s="381" t="s">
        <v>2925</v>
      </c>
      <c r="I895" s="381" t="s">
        <v>1761</v>
      </c>
      <c r="J895" s="381">
        <v>4</v>
      </c>
      <c r="K895" s="382">
        <v>9144.7000000000007</v>
      </c>
      <c r="L895" s="382" t="e">
        <f>[6]!Tabla1[[#This Row],[Cantidad de Insumos]]*[6]!Tabla1[[#This Row],[Precio Unitario]]</f>
        <v>#REF!</v>
      </c>
      <c r="M895" s="383">
        <v>237299</v>
      </c>
      <c r="N895" s="384" t="s">
        <v>33</v>
      </c>
    </row>
    <row r="896" spans="2:14" ht="15.75">
      <c r="B896" s="392" t="e">
        <f>IF(Tabla1[[#This Row],[Código_Actividad]]="","",CONCATENATE(Tabla1[[#This Row],[POA]],".",Tabla1[[#This Row],[SRS]],".",Tabla1[[#This Row],[AREA]],".",Tabla1[[#This Row],[TIPO]]))</f>
        <v>#REF!</v>
      </c>
      <c r="C896" s="392" t="e">
        <f>IF(Tabla1[[#This Row],[Código_Actividad]]="","",'[5]Formulario PPGR1'!#REF!)</f>
        <v>#REF!</v>
      </c>
      <c r="D896" s="392" t="e">
        <f>IF(Tabla1[[#This Row],[Código_Actividad]]="","",'[5]Formulario PPGR1'!#REF!)</f>
        <v>#REF!</v>
      </c>
      <c r="E896" s="392" t="e">
        <f>IF(Tabla1[[#This Row],[Código_Actividad]]="","",'[5]Formulario PPGR1'!#REF!)</f>
        <v>#REF!</v>
      </c>
      <c r="F896" s="392" t="e">
        <f>IF(Tabla1[[#This Row],[Código_Actividad]]="","",'[5]Formulario PPGR1'!#REF!)</f>
        <v>#REF!</v>
      </c>
      <c r="G896" s="381" t="s">
        <v>2926</v>
      </c>
      <c r="H896" s="381" t="s">
        <v>2927</v>
      </c>
      <c r="I896" s="381" t="s">
        <v>1761</v>
      </c>
      <c r="J896" s="381">
        <v>4</v>
      </c>
      <c r="K896" s="382">
        <v>9144.2900000000009</v>
      </c>
      <c r="L896" s="382" t="e">
        <f>[6]!Tabla1[[#This Row],[Cantidad de Insumos]]*[6]!Tabla1[[#This Row],[Precio Unitario]]</f>
        <v>#REF!</v>
      </c>
      <c r="M896" s="383">
        <v>237299</v>
      </c>
      <c r="N896" s="384" t="s">
        <v>33</v>
      </c>
    </row>
    <row r="897" spans="2:14" ht="15.75">
      <c r="B897" s="392" t="e">
        <f>IF(Tabla1[[#This Row],[Código_Actividad]]="","",CONCATENATE(Tabla1[[#This Row],[POA]],".",Tabla1[[#This Row],[SRS]],".",Tabla1[[#This Row],[AREA]],".",Tabla1[[#This Row],[TIPO]]))</f>
        <v>#REF!</v>
      </c>
      <c r="C897" s="392" t="e">
        <f>IF(Tabla1[[#This Row],[Código_Actividad]]="","",'[5]Formulario PPGR1'!#REF!)</f>
        <v>#REF!</v>
      </c>
      <c r="D897" s="392" t="e">
        <f>IF(Tabla1[[#This Row],[Código_Actividad]]="","",'[5]Formulario PPGR1'!#REF!)</f>
        <v>#REF!</v>
      </c>
      <c r="E897" s="392" t="e">
        <f>IF(Tabla1[[#This Row],[Código_Actividad]]="","",'[5]Formulario PPGR1'!#REF!)</f>
        <v>#REF!</v>
      </c>
      <c r="F897" s="392" t="e">
        <f>IF(Tabla1[[#This Row],[Código_Actividad]]="","",'[5]Formulario PPGR1'!#REF!)</f>
        <v>#REF!</v>
      </c>
      <c r="G897" s="381" t="s">
        <v>2928</v>
      </c>
      <c r="H897" s="381" t="s">
        <v>2929</v>
      </c>
      <c r="I897" s="381" t="s">
        <v>1761</v>
      </c>
      <c r="J897" s="381">
        <v>4</v>
      </c>
      <c r="K897" s="382">
        <v>10570.58</v>
      </c>
      <c r="L897" s="382" t="e">
        <f>[6]!Tabla1[[#This Row],[Cantidad de Insumos]]*[6]!Tabla1[[#This Row],[Precio Unitario]]</f>
        <v>#REF!</v>
      </c>
      <c r="M897" s="383">
        <v>237299</v>
      </c>
      <c r="N897" s="384" t="s">
        <v>33</v>
      </c>
    </row>
    <row r="898" spans="2:14" ht="15.75">
      <c r="B898" s="392" t="e">
        <f>IF(Tabla1[[#This Row],[Código_Actividad]]="","",CONCATENATE(Tabla1[[#This Row],[POA]],".",Tabla1[[#This Row],[SRS]],".",Tabla1[[#This Row],[AREA]],".",Tabla1[[#This Row],[TIPO]]))</f>
        <v>#REF!</v>
      </c>
      <c r="C898" s="392" t="e">
        <f>IF(Tabla1[[#This Row],[Código_Actividad]]="","",'[5]Formulario PPGR1'!#REF!)</f>
        <v>#REF!</v>
      </c>
      <c r="D898" s="392" t="e">
        <f>IF(Tabla1[[#This Row],[Código_Actividad]]="","",'[5]Formulario PPGR1'!#REF!)</f>
        <v>#REF!</v>
      </c>
      <c r="E898" s="392" t="e">
        <f>IF(Tabla1[[#This Row],[Código_Actividad]]="","",'[5]Formulario PPGR1'!#REF!)</f>
        <v>#REF!</v>
      </c>
      <c r="F898" s="392" t="e">
        <f>IF(Tabla1[[#This Row],[Código_Actividad]]="","",'[5]Formulario PPGR1'!#REF!)</f>
        <v>#REF!</v>
      </c>
      <c r="G898" s="381" t="s">
        <v>2930</v>
      </c>
      <c r="H898" s="381" t="s">
        <v>2931</v>
      </c>
      <c r="I898" s="381" t="s">
        <v>1761</v>
      </c>
      <c r="J898" s="381">
        <v>4</v>
      </c>
      <c r="K898" s="382">
        <v>10570.58</v>
      </c>
      <c r="L898" s="382" t="e">
        <f>[6]!Tabla1[[#This Row],[Cantidad de Insumos]]*[6]!Tabla1[[#This Row],[Precio Unitario]]</f>
        <v>#REF!</v>
      </c>
      <c r="M898" s="383">
        <v>237299</v>
      </c>
      <c r="N898" s="384" t="s">
        <v>33</v>
      </c>
    </row>
    <row r="899" spans="2:14" ht="15.75">
      <c r="B899" s="392" t="e">
        <f>IF(Tabla1[[#This Row],[Código_Actividad]]="","",CONCATENATE(Tabla1[[#This Row],[POA]],".",Tabla1[[#This Row],[SRS]],".",Tabla1[[#This Row],[AREA]],".",Tabla1[[#This Row],[TIPO]]))</f>
        <v>#REF!</v>
      </c>
      <c r="C899" s="392" t="e">
        <f>IF(Tabla1[[#This Row],[Código_Actividad]]="","",'[5]Formulario PPGR1'!#REF!)</f>
        <v>#REF!</v>
      </c>
      <c r="D899" s="392" t="e">
        <f>IF(Tabla1[[#This Row],[Código_Actividad]]="","",'[5]Formulario PPGR1'!#REF!)</f>
        <v>#REF!</v>
      </c>
      <c r="E899" s="392" t="e">
        <f>IF(Tabla1[[#This Row],[Código_Actividad]]="","",'[5]Formulario PPGR1'!#REF!)</f>
        <v>#REF!</v>
      </c>
      <c r="F899" s="392" t="e">
        <f>IF(Tabla1[[#This Row],[Código_Actividad]]="","",'[5]Formulario PPGR1'!#REF!)</f>
        <v>#REF!</v>
      </c>
      <c r="G899" s="381" t="s">
        <v>2932</v>
      </c>
      <c r="H899" s="381" t="s">
        <v>2933</v>
      </c>
      <c r="I899" s="381" t="s">
        <v>1761</v>
      </c>
      <c r="J899" s="381">
        <v>4</v>
      </c>
      <c r="K899" s="382">
        <v>15530.58</v>
      </c>
      <c r="L899" s="382" t="e">
        <f>[6]!Tabla1[[#This Row],[Cantidad de Insumos]]*[6]!Tabla1[[#This Row],[Precio Unitario]]</f>
        <v>#REF!</v>
      </c>
      <c r="M899" s="383">
        <v>237299</v>
      </c>
      <c r="N899" s="384" t="s">
        <v>33</v>
      </c>
    </row>
    <row r="900" spans="2:14" ht="15.75">
      <c r="B900" s="392" t="e">
        <f>IF(Tabla1[[#This Row],[Código_Actividad]]="","",CONCATENATE(Tabla1[[#This Row],[POA]],".",Tabla1[[#This Row],[SRS]],".",Tabla1[[#This Row],[AREA]],".",Tabla1[[#This Row],[TIPO]]))</f>
        <v>#REF!</v>
      </c>
      <c r="C900" s="392" t="e">
        <f>IF(Tabla1[[#This Row],[Código_Actividad]]="","",'[5]Formulario PPGR1'!#REF!)</f>
        <v>#REF!</v>
      </c>
      <c r="D900" s="392" t="e">
        <f>IF(Tabla1[[#This Row],[Código_Actividad]]="","",'[5]Formulario PPGR1'!#REF!)</f>
        <v>#REF!</v>
      </c>
      <c r="E900" s="392" t="e">
        <f>IF(Tabla1[[#This Row],[Código_Actividad]]="","",'[5]Formulario PPGR1'!#REF!)</f>
        <v>#REF!</v>
      </c>
      <c r="F900" s="392" t="e">
        <f>IF(Tabla1[[#This Row],[Código_Actividad]]="","",'[5]Formulario PPGR1'!#REF!)</f>
        <v>#REF!</v>
      </c>
      <c r="G900" s="381" t="s">
        <v>2934</v>
      </c>
      <c r="H900" s="381" t="s">
        <v>2935</v>
      </c>
      <c r="I900" s="381" t="s">
        <v>1761</v>
      </c>
      <c r="J900" s="381">
        <v>4</v>
      </c>
      <c r="K900" s="382">
        <v>9144.7000000000007</v>
      </c>
      <c r="L900" s="382" t="e">
        <f>[6]!Tabla1[[#This Row],[Cantidad de Insumos]]*[6]!Tabla1[[#This Row],[Precio Unitario]]</f>
        <v>#REF!</v>
      </c>
      <c r="M900" s="383">
        <v>237299</v>
      </c>
      <c r="N900" s="384" t="s">
        <v>33</v>
      </c>
    </row>
    <row r="901" spans="2:14" ht="15.75">
      <c r="B901" s="392" t="e">
        <f>IF(Tabla1[[#This Row],[Código_Actividad]]="","",CONCATENATE(Tabla1[[#This Row],[POA]],".",Tabla1[[#This Row],[SRS]],".",Tabla1[[#This Row],[AREA]],".",Tabla1[[#This Row],[TIPO]]))</f>
        <v>#REF!</v>
      </c>
      <c r="C901" s="392" t="e">
        <f>IF(Tabla1[[#This Row],[Código_Actividad]]="","",'[5]Formulario PPGR1'!#REF!)</f>
        <v>#REF!</v>
      </c>
      <c r="D901" s="392" t="e">
        <f>IF(Tabla1[[#This Row],[Código_Actividad]]="","",'[5]Formulario PPGR1'!#REF!)</f>
        <v>#REF!</v>
      </c>
      <c r="E901" s="392" t="e">
        <f>IF(Tabla1[[#This Row],[Código_Actividad]]="","",'[5]Formulario PPGR1'!#REF!)</f>
        <v>#REF!</v>
      </c>
      <c r="F901" s="392" t="e">
        <f>IF(Tabla1[[#This Row],[Código_Actividad]]="","",'[5]Formulario PPGR1'!#REF!)</f>
        <v>#REF!</v>
      </c>
      <c r="G901" s="381" t="s">
        <v>2936</v>
      </c>
      <c r="H901" s="381" t="s">
        <v>2937</v>
      </c>
      <c r="I901" s="381" t="s">
        <v>1769</v>
      </c>
      <c r="J901" s="381">
        <v>4</v>
      </c>
      <c r="K901" s="382">
        <v>9200</v>
      </c>
      <c r="L901" s="382" t="e">
        <f>[6]!Tabla1[[#This Row],[Cantidad de Insumos]]*[6]!Tabla1[[#This Row],[Precio Unitario]]</f>
        <v>#REF!</v>
      </c>
      <c r="M901" s="383">
        <v>239201</v>
      </c>
      <c r="N901" s="384" t="s">
        <v>33</v>
      </c>
    </row>
    <row r="902" spans="2:14" ht="15.75">
      <c r="B902" s="392" t="e">
        <f>IF(Tabla1[[#This Row],[Código_Actividad]]="","",CONCATENATE(Tabla1[[#This Row],[POA]],".",Tabla1[[#This Row],[SRS]],".",Tabla1[[#This Row],[AREA]],".",Tabla1[[#This Row],[TIPO]]))</f>
        <v>#REF!</v>
      </c>
      <c r="C902" s="392" t="e">
        <f>IF(Tabla1[[#This Row],[Código_Actividad]]="","",'[5]Formulario PPGR1'!#REF!)</f>
        <v>#REF!</v>
      </c>
      <c r="D902" s="392" t="e">
        <f>IF(Tabla1[[#This Row],[Código_Actividad]]="","",'[5]Formulario PPGR1'!#REF!)</f>
        <v>#REF!</v>
      </c>
      <c r="E902" s="392" t="e">
        <f>IF(Tabla1[[#This Row],[Código_Actividad]]="","",'[5]Formulario PPGR1'!#REF!)</f>
        <v>#REF!</v>
      </c>
      <c r="F902" s="392" t="e">
        <f>IF(Tabla1[[#This Row],[Código_Actividad]]="","",'[5]Formulario PPGR1'!#REF!)</f>
        <v>#REF!</v>
      </c>
      <c r="G902" s="381" t="s">
        <v>2938</v>
      </c>
      <c r="H902" s="381" t="s">
        <v>2939</v>
      </c>
      <c r="I902" s="381" t="s">
        <v>1808</v>
      </c>
      <c r="J902" s="381">
        <v>48</v>
      </c>
      <c r="K902" s="382">
        <v>4970</v>
      </c>
      <c r="L902" s="382" t="e">
        <f>[6]!Tabla1[[#This Row],[Cantidad de Insumos]]*[6]!Tabla1[[#This Row],[Precio Unitario]]</f>
        <v>#REF!</v>
      </c>
      <c r="M902" s="383">
        <v>237299</v>
      </c>
      <c r="N902" s="384" t="s">
        <v>33</v>
      </c>
    </row>
    <row r="903" spans="2:14" ht="15.75">
      <c r="B903" s="392" t="e">
        <f>IF(Tabla1[[#This Row],[Código_Actividad]]="","",CONCATENATE(Tabla1[[#This Row],[POA]],".",Tabla1[[#This Row],[SRS]],".",Tabla1[[#This Row],[AREA]],".",Tabla1[[#This Row],[TIPO]]))</f>
        <v>#REF!</v>
      </c>
      <c r="C903" s="392" t="e">
        <f>IF(Tabla1[[#This Row],[Código_Actividad]]="","",'[5]Formulario PPGR1'!#REF!)</f>
        <v>#REF!</v>
      </c>
      <c r="D903" s="392" t="e">
        <f>IF(Tabla1[[#This Row],[Código_Actividad]]="","",'[5]Formulario PPGR1'!#REF!)</f>
        <v>#REF!</v>
      </c>
      <c r="E903" s="392" t="e">
        <f>IF(Tabla1[[#This Row],[Código_Actividad]]="","",'[5]Formulario PPGR1'!#REF!)</f>
        <v>#REF!</v>
      </c>
      <c r="F903" s="392" t="e">
        <f>IF(Tabla1[[#This Row],[Código_Actividad]]="","",'[5]Formulario PPGR1'!#REF!)</f>
        <v>#REF!</v>
      </c>
      <c r="G903" s="381" t="s">
        <v>2940</v>
      </c>
      <c r="H903" s="381" t="s">
        <v>2941</v>
      </c>
      <c r="I903" s="381" t="s">
        <v>1761</v>
      </c>
      <c r="J903" s="381">
        <v>4</v>
      </c>
      <c r="K903" s="382">
        <v>4980</v>
      </c>
      <c r="L903" s="382" t="e">
        <f>[6]!Tabla1[[#This Row],[Cantidad de Insumos]]*[6]!Tabla1[[#This Row],[Precio Unitario]]</f>
        <v>#REF!</v>
      </c>
      <c r="M903" s="383">
        <v>237299</v>
      </c>
      <c r="N903" s="384" t="s">
        <v>33</v>
      </c>
    </row>
    <row r="904" spans="2:14" ht="15.75">
      <c r="B904" s="392" t="e">
        <f>IF(Tabla1[[#This Row],[Código_Actividad]]="","",CONCATENATE(Tabla1[[#This Row],[POA]],".",Tabla1[[#This Row],[SRS]],".",Tabla1[[#This Row],[AREA]],".",Tabla1[[#This Row],[TIPO]]))</f>
        <v>#REF!</v>
      </c>
      <c r="C904" s="392" t="e">
        <f>IF(Tabla1[[#This Row],[Código_Actividad]]="","",'[5]Formulario PPGR1'!#REF!)</f>
        <v>#REF!</v>
      </c>
      <c r="D904" s="392" t="e">
        <f>IF(Tabla1[[#This Row],[Código_Actividad]]="","",'[5]Formulario PPGR1'!#REF!)</f>
        <v>#REF!</v>
      </c>
      <c r="E904" s="392" t="e">
        <f>IF(Tabla1[[#This Row],[Código_Actividad]]="","",'[5]Formulario PPGR1'!#REF!)</f>
        <v>#REF!</v>
      </c>
      <c r="F904" s="392" t="e">
        <f>IF(Tabla1[[#This Row],[Código_Actividad]]="","",'[5]Formulario PPGR1'!#REF!)</f>
        <v>#REF!</v>
      </c>
      <c r="G904" s="381" t="s">
        <v>2942</v>
      </c>
      <c r="H904" s="381" t="s">
        <v>2943</v>
      </c>
      <c r="I904" s="381" t="s">
        <v>1769</v>
      </c>
      <c r="J904" s="381">
        <v>4</v>
      </c>
      <c r="K904" s="382">
        <v>4980</v>
      </c>
      <c r="L904" s="382" t="e">
        <f>[6]!Tabla1[[#This Row],[Cantidad de Insumos]]*[6]!Tabla1[[#This Row],[Precio Unitario]]</f>
        <v>#REF!</v>
      </c>
      <c r="M904" s="383">
        <v>234101</v>
      </c>
      <c r="N904" s="384" t="s">
        <v>33</v>
      </c>
    </row>
    <row r="905" spans="2:14" ht="15.75">
      <c r="B905" s="392" t="e">
        <f>IF(Tabla1[[#This Row],[Código_Actividad]]="","",CONCATENATE(Tabla1[[#This Row],[POA]],".",Tabla1[[#This Row],[SRS]],".",Tabla1[[#This Row],[AREA]],".",Tabla1[[#This Row],[TIPO]]))</f>
        <v>#REF!</v>
      </c>
      <c r="C905" s="392" t="e">
        <f>IF(Tabla1[[#This Row],[Código_Actividad]]="","",'[5]Formulario PPGR1'!#REF!)</f>
        <v>#REF!</v>
      </c>
      <c r="D905" s="392" t="e">
        <f>IF(Tabla1[[#This Row],[Código_Actividad]]="","",'[5]Formulario PPGR1'!#REF!)</f>
        <v>#REF!</v>
      </c>
      <c r="E905" s="392" t="e">
        <f>IF(Tabla1[[#This Row],[Código_Actividad]]="","",'[5]Formulario PPGR1'!#REF!)</f>
        <v>#REF!</v>
      </c>
      <c r="F905" s="392" t="e">
        <f>IF(Tabla1[[#This Row],[Código_Actividad]]="","",'[5]Formulario PPGR1'!#REF!)</f>
        <v>#REF!</v>
      </c>
      <c r="G905" s="381" t="s">
        <v>2942</v>
      </c>
      <c r="H905" s="381" t="s">
        <v>2944</v>
      </c>
      <c r="I905" s="381" t="s">
        <v>1769</v>
      </c>
      <c r="J905" s="381">
        <v>4</v>
      </c>
      <c r="K905" s="382">
        <v>350</v>
      </c>
      <c r="L905" s="382" t="e">
        <f>[6]!Tabla1[[#This Row],[Cantidad de Insumos]]*[6]!Tabla1[[#This Row],[Precio Unitario]]</f>
        <v>#REF!</v>
      </c>
      <c r="M905" s="383">
        <v>237299</v>
      </c>
      <c r="N905" s="384" t="s">
        <v>33</v>
      </c>
    </row>
    <row r="906" spans="2:14" ht="15.75">
      <c r="B906" s="392" t="e">
        <f>IF(Tabla1[[#This Row],[Código_Actividad]]="","",CONCATENATE(Tabla1[[#This Row],[POA]],".",Tabla1[[#This Row],[SRS]],".",Tabla1[[#This Row],[AREA]],".",Tabla1[[#This Row],[TIPO]]))</f>
        <v>#REF!</v>
      </c>
      <c r="C906" s="392" t="e">
        <f>IF(Tabla1[[#This Row],[Código_Actividad]]="","",'[5]Formulario PPGR1'!#REF!)</f>
        <v>#REF!</v>
      </c>
      <c r="D906" s="392" t="e">
        <f>IF(Tabla1[[#This Row],[Código_Actividad]]="","",'[5]Formulario PPGR1'!#REF!)</f>
        <v>#REF!</v>
      </c>
      <c r="E906" s="392" t="e">
        <f>IF(Tabla1[[#This Row],[Código_Actividad]]="","",'[5]Formulario PPGR1'!#REF!)</f>
        <v>#REF!</v>
      </c>
      <c r="F906" s="392" t="e">
        <f>IF(Tabla1[[#This Row],[Código_Actividad]]="","",'[5]Formulario PPGR1'!#REF!)</f>
        <v>#REF!</v>
      </c>
      <c r="G906" s="381" t="s">
        <v>2945</v>
      </c>
      <c r="H906" s="381" t="s">
        <v>2946</v>
      </c>
      <c r="I906" s="381" t="s">
        <v>1769</v>
      </c>
      <c r="J906" s="381">
        <v>28</v>
      </c>
      <c r="K906" s="382">
        <v>350</v>
      </c>
      <c r="L906" s="382" t="e">
        <f>[6]!Tabla1[[#This Row],[Cantidad de Insumos]]*[6]!Tabla1[[#This Row],[Precio Unitario]]</f>
        <v>#REF!</v>
      </c>
      <c r="M906" s="383">
        <v>239201</v>
      </c>
      <c r="N906" s="384" t="s">
        <v>33</v>
      </c>
    </row>
    <row r="907" spans="2:14" ht="15.75">
      <c r="B907" s="392" t="e">
        <f>IF(Tabla1[[#This Row],[Código_Actividad]]="","",CONCATENATE(Tabla1[[#This Row],[POA]],".",Tabla1[[#This Row],[SRS]],".",Tabla1[[#This Row],[AREA]],".",Tabla1[[#This Row],[TIPO]]))</f>
        <v>#REF!</v>
      </c>
      <c r="C907" s="392" t="e">
        <f>IF(Tabla1[[#This Row],[Código_Actividad]]="","",'[5]Formulario PPGR1'!#REF!)</f>
        <v>#REF!</v>
      </c>
      <c r="D907" s="392" t="e">
        <f>IF(Tabla1[[#This Row],[Código_Actividad]]="","",'[5]Formulario PPGR1'!#REF!)</f>
        <v>#REF!</v>
      </c>
      <c r="E907" s="392" t="e">
        <f>IF(Tabla1[[#This Row],[Código_Actividad]]="","",'[5]Formulario PPGR1'!#REF!)</f>
        <v>#REF!</v>
      </c>
      <c r="F907" s="392" t="e">
        <f>IF(Tabla1[[#This Row],[Código_Actividad]]="","",'[5]Formulario PPGR1'!#REF!)</f>
        <v>#REF!</v>
      </c>
      <c r="G907" s="381" t="s">
        <v>2947</v>
      </c>
      <c r="H907" s="381" t="s">
        <v>2948</v>
      </c>
      <c r="I907" s="381" t="s">
        <v>1769</v>
      </c>
      <c r="J907" s="381">
        <v>28</v>
      </c>
      <c r="K907" s="382">
        <v>340</v>
      </c>
      <c r="L907" s="382" t="e">
        <f>[6]!Tabla1[[#This Row],[Cantidad de Insumos]]*[6]!Tabla1[[#This Row],[Precio Unitario]]</f>
        <v>#REF!</v>
      </c>
      <c r="M907" s="383">
        <v>239201</v>
      </c>
      <c r="N907" s="384" t="s">
        <v>33</v>
      </c>
    </row>
    <row r="908" spans="2:14" ht="15.75">
      <c r="B908" s="392" t="e">
        <f>IF(Tabla1[[#This Row],[Código_Actividad]]="","",CONCATENATE(Tabla1[[#This Row],[POA]],".",Tabla1[[#This Row],[SRS]],".",Tabla1[[#This Row],[AREA]],".",Tabla1[[#This Row],[TIPO]]))</f>
        <v>#REF!</v>
      </c>
      <c r="C908" s="392" t="e">
        <f>IF(Tabla1[[#This Row],[Código_Actividad]]="","",'[5]Formulario PPGR1'!#REF!)</f>
        <v>#REF!</v>
      </c>
      <c r="D908" s="392" t="e">
        <f>IF(Tabla1[[#This Row],[Código_Actividad]]="","",'[5]Formulario PPGR1'!#REF!)</f>
        <v>#REF!</v>
      </c>
      <c r="E908" s="392" t="e">
        <f>IF(Tabla1[[#This Row],[Código_Actividad]]="","",'[5]Formulario PPGR1'!#REF!)</f>
        <v>#REF!</v>
      </c>
      <c r="F908" s="392" t="e">
        <f>IF(Tabla1[[#This Row],[Código_Actividad]]="","",'[5]Formulario PPGR1'!#REF!)</f>
        <v>#REF!</v>
      </c>
      <c r="G908" s="381" t="s">
        <v>2949</v>
      </c>
      <c r="H908" s="381" t="s">
        <v>2950</v>
      </c>
      <c r="I908" s="381" t="s">
        <v>1769</v>
      </c>
      <c r="J908" s="381">
        <v>28</v>
      </c>
      <c r="K908" s="382">
        <v>269</v>
      </c>
      <c r="L908" s="382" t="e">
        <f>[6]!Tabla1[[#This Row],[Cantidad de Insumos]]*[6]!Tabla1[[#This Row],[Precio Unitario]]</f>
        <v>#REF!</v>
      </c>
      <c r="M908" s="383">
        <v>239101</v>
      </c>
      <c r="N908" s="384" t="s">
        <v>33</v>
      </c>
    </row>
    <row r="909" spans="2:14" ht="15.75">
      <c r="B909" s="392" t="e">
        <f>IF(Tabla1[[#This Row],[Código_Actividad]]="","",CONCATENATE(Tabla1[[#This Row],[POA]],".",Tabla1[[#This Row],[SRS]],".",Tabla1[[#This Row],[AREA]],".",Tabla1[[#This Row],[TIPO]]))</f>
        <v>#REF!</v>
      </c>
      <c r="C909" s="392" t="e">
        <f>IF(Tabla1[[#This Row],[Código_Actividad]]="","",'[5]Formulario PPGR1'!#REF!)</f>
        <v>#REF!</v>
      </c>
      <c r="D909" s="392" t="e">
        <f>IF(Tabla1[[#This Row],[Código_Actividad]]="","",'[5]Formulario PPGR1'!#REF!)</f>
        <v>#REF!</v>
      </c>
      <c r="E909" s="392" t="e">
        <f>IF(Tabla1[[#This Row],[Código_Actividad]]="","",'[5]Formulario PPGR1'!#REF!)</f>
        <v>#REF!</v>
      </c>
      <c r="F909" s="392" t="e">
        <f>IF(Tabla1[[#This Row],[Código_Actividad]]="","",'[5]Formulario PPGR1'!#REF!)</f>
        <v>#REF!</v>
      </c>
      <c r="G909" s="381" t="s">
        <v>2951</v>
      </c>
      <c r="H909" s="381" t="s">
        <v>2952</v>
      </c>
      <c r="I909" s="381" t="s">
        <v>1769</v>
      </c>
      <c r="J909" s="381">
        <v>300</v>
      </c>
      <c r="K909" s="382">
        <v>199</v>
      </c>
      <c r="L909" s="382" t="e">
        <f>[6]!Tabla1[[#This Row],[Cantidad de Insumos]]*[6]!Tabla1[[#This Row],[Precio Unitario]]</f>
        <v>#REF!</v>
      </c>
      <c r="M909" s="383">
        <v>239101</v>
      </c>
      <c r="N909" s="384" t="s">
        <v>33</v>
      </c>
    </row>
    <row r="910" spans="2:14" ht="15.75">
      <c r="B910" s="392" t="e">
        <f>IF(Tabla1[[#This Row],[Código_Actividad]]="","",CONCATENATE(Tabla1[[#This Row],[POA]],".",Tabla1[[#This Row],[SRS]],".",Tabla1[[#This Row],[AREA]],".",Tabla1[[#This Row],[TIPO]]))</f>
        <v>#REF!</v>
      </c>
      <c r="C910" s="392" t="e">
        <f>IF(Tabla1[[#This Row],[Código_Actividad]]="","",'[5]Formulario PPGR1'!#REF!)</f>
        <v>#REF!</v>
      </c>
      <c r="D910" s="392" t="e">
        <f>IF(Tabla1[[#This Row],[Código_Actividad]]="","",'[5]Formulario PPGR1'!#REF!)</f>
        <v>#REF!</v>
      </c>
      <c r="E910" s="392" t="e">
        <f>IF(Tabla1[[#This Row],[Código_Actividad]]="","",'[5]Formulario PPGR1'!#REF!)</f>
        <v>#REF!</v>
      </c>
      <c r="F910" s="392" t="e">
        <f>IF(Tabla1[[#This Row],[Código_Actividad]]="","",'[5]Formulario PPGR1'!#REF!)</f>
        <v>#REF!</v>
      </c>
      <c r="G910" s="381" t="s">
        <v>2953</v>
      </c>
      <c r="H910" s="381" t="s">
        <v>2954</v>
      </c>
      <c r="I910" s="381" t="s">
        <v>1769</v>
      </c>
      <c r="J910" s="381">
        <v>96</v>
      </c>
      <c r="K910" s="382">
        <v>2650</v>
      </c>
      <c r="L910" s="382" t="e">
        <f>[6]!Tabla1[[#This Row],[Cantidad de Insumos]]*[6]!Tabla1[[#This Row],[Precio Unitario]]</f>
        <v>#REF!</v>
      </c>
      <c r="M910" s="383">
        <v>239201</v>
      </c>
      <c r="N910" s="384" t="s">
        <v>33</v>
      </c>
    </row>
    <row r="911" spans="2:14" ht="15.75">
      <c r="B911" s="392" t="e">
        <f>IF(Tabla1[[#This Row],[Código_Actividad]]="","",CONCATENATE(Tabla1[[#This Row],[POA]],".",Tabla1[[#This Row],[SRS]],".",Tabla1[[#This Row],[AREA]],".",Tabla1[[#This Row],[TIPO]]))</f>
        <v>#REF!</v>
      </c>
      <c r="C911" s="392" t="e">
        <f>IF(Tabla1[[#This Row],[Código_Actividad]]="","",'[5]Formulario PPGR1'!#REF!)</f>
        <v>#REF!</v>
      </c>
      <c r="D911" s="392" t="e">
        <f>IF(Tabla1[[#This Row],[Código_Actividad]]="","",'[5]Formulario PPGR1'!#REF!)</f>
        <v>#REF!</v>
      </c>
      <c r="E911" s="392" t="e">
        <f>IF(Tabla1[[#This Row],[Código_Actividad]]="","",'[5]Formulario PPGR1'!#REF!)</f>
        <v>#REF!</v>
      </c>
      <c r="F911" s="392" t="e">
        <f>IF(Tabla1[[#This Row],[Código_Actividad]]="","",'[5]Formulario PPGR1'!#REF!)</f>
        <v>#REF!</v>
      </c>
      <c r="G911" s="381" t="s">
        <v>2955</v>
      </c>
      <c r="H911" s="381" t="s">
        <v>2956</v>
      </c>
      <c r="I911" s="381" t="s">
        <v>1769</v>
      </c>
      <c r="J911" s="381">
        <v>4</v>
      </c>
      <c r="K911" s="382">
        <v>190</v>
      </c>
      <c r="L911" s="382" t="e">
        <f>[6]!Tabla1[[#This Row],[Cantidad de Insumos]]*[6]!Tabla1[[#This Row],[Precio Unitario]]</f>
        <v>#REF!</v>
      </c>
      <c r="M911" s="383">
        <v>235501</v>
      </c>
      <c r="N911" s="384" t="s">
        <v>33</v>
      </c>
    </row>
    <row r="912" spans="2:14" ht="15.75">
      <c r="B912" s="392" t="e">
        <f>IF(Tabla1[[#This Row],[Código_Actividad]]="","",CONCATENATE(Tabla1[[#This Row],[POA]],".",Tabla1[[#This Row],[SRS]],".",Tabla1[[#This Row],[AREA]],".",Tabla1[[#This Row],[TIPO]]))</f>
        <v>#REF!</v>
      </c>
      <c r="C912" s="392" t="e">
        <f>IF(Tabla1[[#This Row],[Código_Actividad]]="","",'[5]Formulario PPGR1'!#REF!)</f>
        <v>#REF!</v>
      </c>
      <c r="D912" s="392" t="e">
        <f>IF(Tabla1[[#This Row],[Código_Actividad]]="","",'[5]Formulario PPGR1'!#REF!)</f>
        <v>#REF!</v>
      </c>
      <c r="E912" s="392" t="e">
        <f>IF(Tabla1[[#This Row],[Código_Actividad]]="","",'[5]Formulario PPGR1'!#REF!)</f>
        <v>#REF!</v>
      </c>
      <c r="F912" s="392" t="e">
        <f>IF(Tabla1[[#This Row],[Código_Actividad]]="","",'[5]Formulario PPGR1'!#REF!)</f>
        <v>#REF!</v>
      </c>
      <c r="G912" s="381" t="s">
        <v>2957</v>
      </c>
      <c r="H912" s="381" t="s">
        <v>2958</v>
      </c>
      <c r="I912" s="381" t="s">
        <v>1769</v>
      </c>
      <c r="J912" s="381">
        <v>96</v>
      </c>
      <c r="K912" s="382">
        <v>365.28</v>
      </c>
      <c r="L912" s="382" t="e">
        <f>[6]!Tabla1[[#This Row],[Cantidad de Insumos]]*[6]!Tabla1[[#This Row],[Precio Unitario]]</f>
        <v>#REF!</v>
      </c>
      <c r="M912" s="383">
        <v>239201</v>
      </c>
      <c r="N912" s="384" t="s">
        <v>33</v>
      </c>
    </row>
    <row r="913" spans="2:14" ht="15.75">
      <c r="B913" s="392" t="e">
        <f>IF(Tabla1[[#This Row],[Código_Actividad]]="","",CONCATENATE(Tabla1[[#This Row],[POA]],".",Tabla1[[#This Row],[SRS]],".",Tabla1[[#This Row],[AREA]],".",Tabla1[[#This Row],[TIPO]]))</f>
        <v>#REF!</v>
      </c>
      <c r="C913" s="392" t="e">
        <f>IF(Tabla1[[#This Row],[Código_Actividad]]="","",'[5]Formulario PPGR1'!#REF!)</f>
        <v>#REF!</v>
      </c>
      <c r="D913" s="392" t="e">
        <f>IF(Tabla1[[#This Row],[Código_Actividad]]="","",'[5]Formulario PPGR1'!#REF!)</f>
        <v>#REF!</v>
      </c>
      <c r="E913" s="392" t="e">
        <f>IF(Tabla1[[#This Row],[Código_Actividad]]="","",'[5]Formulario PPGR1'!#REF!)</f>
        <v>#REF!</v>
      </c>
      <c r="F913" s="392" t="e">
        <f>IF(Tabla1[[#This Row],[Código_Actividad]]="","",'[5]Formulario PPGR1'!#REF!)</f>
        <v>#REF!</v>
      </c>
      <c r="G913" s="381" t="s">
        <v>2959</v>
      </c>
      <c r="H913" s="381" t="s">
        <v>2960</v>
      </c>
      <c r="I913" s="381" t="s">
        <v>1769</v>
      </c>
      <c r="J913" s="381">
        <v>16</v>
      </c>
      <c r="K913" s="382">
        <v>98</v>
      </c>
      <c r="L913" s="382" t="e">
        <f>[6]!Tabla1[[#This Row],[Cantidad de Insumos]]*[6]!Tabla1[[#This Row],[Precio Unitario]]</f>
        <v>#REF!</v>
      </c>
      <c r="M913" s="383">
        <v>239301</v>
      </c>
      <c r="N913" s="384" t="s">
        <v>33</v>
      </c>
    </row>
    <row r="914" spans="2:14" ht="15.75">
      <c r="B914" s="392" t="e">
        <f>IF(Tabla1[[#This Row],[Código_Actividad]]="","",CONCATENATE(Tabla1[[#This Row],[POA]],".",Tabla1[[#This Row],[SRS]],".",Tabla1[[#This Row],[AREA]],".",Tabla1[[#This Row],[TIPO]]))</f>
        <v>#REF!</v>
      </c>
      <c r="C914" s="392" t="e">
        <f>IF(Tabla1[[#This Row],[Código_Actividad]]="","",'[5]Formulario PPGR1'!#REF!)</f>
        <v>#REF!</v>
      </c>
      <c r="D914" s="392" t="e">
        <f>IF(Tabla1[[#This Row],[Código_Actividad]]="","",'[5]Formulario PPGR1'!#REF!)</f>
        <v>#REF!</v>
      </c>
      <c r="E914" s="392" t="e">
        <f>IF(Tabla1[[#This Row],[Código_Actividad]]="","",'[5]Formulario PPGR1'!#REF!)</f>
        <v>#REF!</v>
      </c>
      <c r="F914" s="392" t="e">
        <f>IF(Tabla1[[#This Row],[Código_Actividad]]="","",'[5]Formulario PPGR1'!#REF!)</f>
        <v>#REF!</v>
      </c>
      <c r="G914" s="381" t="s">
        <v>2961</v>
      </c>
      <c r="H914" s="381" t="s">
        <v>2962</v>
      </c>
      <c r="I914" s="381" t="s">
        <v>1769</v>
      </c>
      <c r="J914" s="381">
        <v>48</v>
      </c>
      <c r="K914" s="382">
        <v>42</v>
      </c>
      <c r="L914" s="382" t="e">
        <f>[6]!Tabla1[[#This Row],[Cantidad de Insumos]]*[6]!Tabla1[[#This Row],[Precio Unitario]]</f>
        <v>#REF!</v>
      </c>
      <c r="M914" s="383">
        <v>239201</v>
      </c>
      <c r="N914" s="384" t="s">
        <v>33</v>
      </c>
    </row>
    <row r="915" spans="2:14" ht="15.75">
      <c r="B915" s="392" t="e">
        <f>IF(Tabla1[[#This Row],[Código_Actividad]]="","",CONCATENATE(Tabla1[[#This Row],[POA]],".",Tabla1[[#This Row],[SRS]],".",Tabla1[[#This Row],[AREA]],".",Tabla1[[#This Row],[TIPO]]))</f>
        <v>#REF!</v>
      </c>
      <c r="C915" s="392" t="e">
        <f>IF(Tabla1[[#This Row],[Código_Actividad]]="","",'[5]Formulario PPGR1'!#REF!)</f>
        <v>#REF!</v>
      </c>
      <c r="D915" s="392" t="e">
        <f>IF(Tabla1[[#This Row],[Código_Actividad]]="","",'[5]Formulario PPGR1'!#REF!)</f>
        <v>#REF!</v>
      </c>
      <c r="E915" s="392" t="e">
        <f>IF(Tabla1[[#This Row],[Código_Actividad]]="","",'[5]Formulario PPGR1'!#REF!)</f>
        <v>#REF!</v>
      </c>
      <c r="F915" s="392" t="e">
        <f>IF(Tabla1[[#This Row],[Código_Actividad]]="","",'[5]Formulario PPGR1'!#REF!)</f>
        <v>#REF!</v>
      </c>
      <c r="G915" s="381" t="s">
        <v>2949</v>
      </c>
      <c r="H915" s="381" t="s">
        <v>2963</v>
      </c>
      <c r="I915" s="381" t="s">
        <v>1769</v>
      </c>
      <c r="J915" s="381">
        <v>80</v>
      </c>
      <c r="K915" s="382">
        <v>55</v>
      </c>
      <c r="L915" s="382" t="e">
        <f>[6]!Tabla1[[#This Row],[Cantidad de Insumos]]*[6]!Tabla1[[#This Row],[Precio Unitario]]</f>
        <v>#REF!</v>
      </c>
      <c r="M915" s="383">
        <v>239101</v>
      </c>
      <c r="N915" s="384" t="s">
        <v>33</v>
      </c>
    </row>
    <row r="916" spans="2:14" ht="15.75">
      <c r="B916" s="392" t="e">
        <f>IF(Tabla1[[#This Row],[Código_Actividad]]="","",CONCATENATE(Tabla1[[#This Row],[POA]],".",Tabla1[[#This Row],[SRS]],".",Tabla1[[#This Row],[AREA]],".",Tabla1[[#This Row],[TIPO]]))</f>
        <v>#REF!</v>
      </c>
      <c r="C916" s="392" t="e">
        <f>IF(Tabla1[[#This Row],[Código_Actividad]]="","",'[5]Formulario PPGR1'!#REF!)</f>
        <v>#REF!</v>
      </c>
      <c r="D916" s="392" t="e">
        <f>IF(Tabla1[[#This Row],[Código_Actividad]]="","",'[5]Formulario PPGR1'!#REF!)</f>
        <v>#REF!</v>
      </c>
      <c r="E916" s="392" t="e">
        <f>IF(Tabla1[[#This Row],[Código_Actividad]]="","",'[5]Formulario PPGR1'!#REF!)</f>
        <v>#REF!</v>
      </c>
      <c r="F916" s="392" t="e">
        <f>IF(Tabla1[[#This Row],[Código_Actividad]]="","",'[5]Formulario PPGR1'!#REF!)</f>
        <v>#REF!</v>
      </c>
      <c r="G916" s="381" t="s">
        <v>2951</v>
      </c>
      <c r="H916" s="381" t="s">
        <v>2964</v>
      </c>
      <c r="I916" s="381" t="s">
        <v>1769</v>
      </c>
      <c r="J916" s="381">
        <v>240</v>
      </c>
      <c r="K916" s="382">
        <v>60</v>
      </c>
      <c r="L916" s="382" t="e">
        <f>[6]!Tabla1[[#This Row],[Cantidad de Insumos]]*[6]!Tabla1[[#This Row],[Precio Unitario]]</f>
        <v>#REF!</v>
      </c>
      <c r="M916" s="383">
        <v>239101</v>
      </c>
      <c r="N916" s="384" t="s">
        <v>33</v>
      </c>
    </row>
    <row r="917" spans="2:14" ht="15.75">
      <c r="B917" s="392" t="e">
        <f>IF(Tabla1[[#This Row],[Código_Actividad]]="","",CONCATENATE(Tabla1[[#This Row],[POA]],".",Tabla1[[#This Row],[SRS]],".",Tabla1[[#This Row],[AREA]],".",Tabla1[[#This Row],[TIPO]]))</f>
        <v>#REF!</v>
      </c>
      <c r="C917" s="392" t="e">
        <f>IF(Tabla1[[#This Row],[Código_Actividad]]="","",'[5]Formulario PPGR1'!#REF!)</f>
        <v>#REF!</v>
      </c>
      <c r="D917" s="392" t="e">
        <f>IF(Tabla1[[#This Row],[Código_Actividad]]="","",'[5]Formulario PPGR1'!#REF!)</f>
        <v>#REF!</v>
      </c>
      <c r="E917" s="392" t="e">
        <f>IF(Tabla1[[#This Row],[Código_Actividad]]="","",'[5]Formulario PPGR1'!#REF!)</f>
        <v>#REF!</v>
      </c>
      <c r="F917" s="392" t="e">
        <f>IF(Tabla1[[#This Row],[Código_Actividad]]="","",'[5]Formulario PPGR1'!#REF!)</f>
        <v>#REF!</v>
      </c>
      <c r="G917" s="381" t="s">
        <v>2965</v>
      </c>
      <c r="H917" s="381" t="s">
        <v>2966</v>
      </c>
      <c r="I917" s="381" t="s">
        <v>1769</v>
      </c>
      <c r="J917" s="381">
        <v>240</v>
      </c>
      <c r="K917" s="382">
        <v>50</v>
      </c>
      <c r="L917" s="382" t="e">
        <f>[6]!Tabla1[[#This Row],[Cantidad de Insumos]]*[6]!Tabla1[[#This Row],[Precio Unitario]]</f>
        <v>#REF!</v>
      </c>
      <c r="M917" s="383">
        <v>239101</v>
      </c>
      <c r="N917" s="384" t="s">
        <v>33</v>
      </c>
    </row>
    <row r="918" spans="2:14" ht="15.75">
      <c r="B918" s="392" t="e">
        <f>IF(Tabla1[[#This Row],[Código_Actividad]]="","",CONCATENATE(Tabla1[[#This Row],[POA]],".",Tabla1[[#This Row],[SRS]],".",Tabla1[[#This Row],[AREA]],".",Tabla1[[#This Row],[TIPO]]))</f>
        <v>#REF!</v>
      </c>
      <c r="C918" s="392" t="e">
        <f>IF(Tabla1[[#This Row],[Código_Actividad]]="","",'[5]Formulario PPGR1'!#REF!)</f>
        <v>#REF!</v>
      </c>
      <c r="D918" s="392" t="e">
        <f>IF(Tabla1[[#This Row],[Código_Actividad]]="","",'[5]Formulario PPGR1'!#REF!)</f>
        <v>#REF!</v>
      </c>
      <c r="E918" s="392" t="e">
        <f>IF(Tabla1[[#This Row],[Código_Actividad]]="","",'[5]Formulario PPGR1'!#REF!)</f>
        <v>#REF!</v>
      </c>
      <c r="F918" s="392" t="e">
        <f>IF(Tabla1[[#This Row],[Código_Actividad]]="","",'[5]Formulario PPGR1'!#REF!)</f>
        <v>#REF!</v>
      </c>
      <c r="G918" s="381" t="s">
        <v>2967</v>
      </c>
      <c r="H918" s="381" t="s">
        <v>2968</v>
      </c>
      <c r="I918" s="381" t="s">
        <v>1769</v>
      </c>
      <c r="J918" s="381">
        <v>240</v>
      </c>
      <c r="K918" s="382">
        <v>3</v>
      </c>
      <c r="L918" s="382" t="e">
        <f>[6]!Tabla1[[#This Row],[Cantidad de Insumos]]*[6]!Tabla1[[#This Row],[Precio Unitario]]</f>
        <v>#REF!</v>
      </c>
      <c r="M918" s="383">
        <v>233301</v>
      </c>
      <c r="N918" s="384" t="s">
        <v>33</v>
      </c>
    </row>
    <row r="919" spans="2:14" ht="15.75">
      <c r="B919" s="392" t="e">
        <f>IF(Tabla1[[#This Row],[Código_Actividad]]="","",CONCATENATE(Tabla1[[#This Row],[POA]],".",Tabla1[[#This Row],[SRS]],".",Tabla1[[#This Row],[AREA]],".",Tabla1[[#This Row],[TIPO]]))</f>
        <v>#REF!</v>
      </c>
      <c r="C919" s="392" t="e">
        <f>IF(Tabla1[[#This Row],[Código_Actividad]]="","",'[5]Formulario PPGR1'!#REF!)</f>
        <v>#REF!</v>
      </c>
      <c r="D919" s="392" t="e">
        <f>IF(Tabla1[[#This Row],[Código_Actividad]]="","",'[5]Formulario PPGR1'!#REF!)</f>
        <v>#REF!</v>
      </c>
      <c r="E919" s="392" t="e">
        <f>IF(Tabla1[[#This Row],[Código_Actividad]]="","",'[5]Formulario PPGR1'!#REF!)</f>
        <v>#REF!</v>
      </c>
      <c r="F919" s="392" t="e">
        <f>IF(Tabla1[[#This Row],[Código_Actividad]]="","",'[5]Formulario PPGR1'!#REF!)</f>
        <v>#REF!</v>
      </c>
      <c r="G919" s="381" t="s">
        <v>2969</v>
      </c>
      <c r="H919" s="381" t="s">
        <v>2970</v>
      </c>
      <c r="I919" s="381" t="s">
        <v>1769</v>
      </c>
      <c r="J919" s="381">
        <v>4000</v>
      </c>
      <c r="K919" s="382">
        <v>12</v>
      </c>
      <c r="L919" s="382" t="e">
        <f>[6]!Tabla1[[#This Row],[Cantidad de Insumos]]*[6]!Tabla1[[#This Row],[Precio Unitario]]</f>
        <v>#REF!</v>
      </c>
      <c r="M919" s="383">
        <v>233301</v>
      </c>
      <c r="N919" s="384" t="s">
        <v>33</v>
      </c>
    </row>
    <row r="920" spans="2:14" ht="15.75">
      <c r="B920" s="392" t="e">
        <f>IF(Tabla1[[#This Row],[Código_Actividad]]="","",CONCATENATE(Tabla1[[#This Row],[POA]],".",Tabla1[[#This Row],[SRS]],".",Tabla1[[#This Row],[AREA]],".",Tabla1[[#This Row],[TIPO]]))</f>
        <v>#REF!</v>
      </c>
      <c r="C920" s="392" t="e">
        <f>IF(Tabla1[[#This Row],[Código_Actividad]]="","",'[5]Formulario PPGR1'!#REF!)</f>
        <v>#REF!</v>
      </c>
      <c r="D920" s="392" t="e">
        <f>IF(Tabla1[[#This Row],[Código_Actividad]]="","",'[5]Formulario PPGR1'!#REF!)</f>
        <v>#REF!</v>
      </c>
      <c r="E920" s="392" t="e">
        <f>IF(Tabla1[[#This Row],[Código_Actividad]]="","",'[5]Formulario PPGR1'!#REF!)</f>
        <v>#REF!</v>
      </c>
      <c r="F920" s="392" t="e">
        <f>IF(Tabla1[[#This Row],[Código_Actividad]]="","",'[5]Formulario PPGR1'!#REF!)</f>
        <v>#REF!</v>
      </c>
      <c r="G920" s="381" t="s">
        <v>2971</v>
      </c>
      <c r="H920" s="381" t="s">
        <v>2972</v>
      </c>
      <c r="I920" s="381" t="s">
        <v>1769</v>
      </c>
      <c r="J920" s="381">
        <v>4000</v>
      </c>
      <c r="K920" s="382">
        <v>4</v>
      </c>
      <c r="L920" s="382" t="e">
        <f>[6]!Tabla1[[#This Row],[Cantidad de Insumos]]*[6]!Tabla1[[#This Row],[Precio Unitario]]</f>
        <v>#REF!</v>
      </c>
      <c r="M920" s="383">
        <v>233301</v>
      </c>
      <c r="N920" s="384" t="s">
        <v>33</v>
      </c>
    </row>
    <row r="921" spans="2:14" ht="15.75">
      <c r="B921" s="392" t="e">
        <f>IF(Tabla1[[#This Row],[Código_Actividad]]="","",CONCATENATE(Tabla1[[#This Row],[POA]],".",Tabla1[[#This Row],[SRS]],".",Tabla1[[#This Row],[AREA]],".",Tabla1[[#This Row],[TIPO]]))</f>
        <v>#REF!</v>
      </c>
      <c r="C921" s="392" t="e">
        <f>IF(Tabla1[[#This Row],[Código_Actividad]]="","",'[5]Formulario PPGR1'!#REF!)</f>
        <v>#REF!</v>
      </c>
      <c r="D921" s="392" t="e">
        <f>IF(Tabla1[[#This Row],[Código_Actividad]]="","",'[5]Formulario PPGR1'!#REF!)</f>
        <v>#REF!</v>
      </c>
      <c r="E921" s="392" t="e">
        <f>IF(Tabla1[[#This Row],[Código_Actividad]]="","",'[5]Formulario PPGR1'!#REF!)</f>
        <v>#REF!</v>
      </c>
      <c r="F921" s="392" t="e">
        <f>IF(Tabla1[[#This Row],[Código_Actividad]]="","",'[5]Formulario PPGR1'!#REF!)</f>
        <v>#REF!</v>
      </c>
      <c r="G921" s="381" t="s">
        <v>2973</v>
      </c>
      <c r="H921" s="381" t="s">
        <v>2974</v>
      </c>
      <c r="I921" s="381" t="s">
        <v>1769</v>
      </c>
      <c r="J921" s="381">
        <v>20</v>
      </c>
      <c r="K921" s="382">
        <v>2900</v>
      </c>
      <c r="L921" s="382" t="e">
        <f>[6]!Tabla1[[#This Row],[Cantidad de Insumos]]*[6]!Tabla1[[#This Row],[Precio Unitario]]</f>
        <v>#REF!</v>
      </c>
      <c r="M921" s="383">
        <v>239201</v>
      </c>
      <c r="N921" s="384" t="s">
        <v>33</v>
      </c>
    </row>
    <row r="922" spans="2:14" ht="15.75">
      <c r="B922" s="392" t="e">
        <f>IF(Tabla1[[#This Row],[Código_Actividad]]="","",CONCATENATE(Tabla1[[#This Row],[POA]],".",Tabla1[[#This Row],[SRS]],".",Tabla1[[#This Row],[AREA]],".",Tabla1[[#This Row],[TIPO]]))</f>
        <v>#REF!</v>
      </c>
      <c r="C922" s="392" t="e">
        <f>IF(Tabla1[[#This Row],[Código_Actividad]]="","",'[5]Formulario PPGR1'!#REF!)</f>
        <v>#REF!</v>
      </c>
      <c r="D922" s="392" t="e">
        <f>IF(Tabla1[[#This Row],[Código_Actividad]]="","",'[5]Formulario PPGR1'!#REF!)</f>
        <v>#REF!</v>
      </c>
      <c r="E922" s="392" t="e">
        <f>IF(Tabla1[[#This Row],[Código_Actividad]]="","",'[5]Formulario PPGR1'!#REF!)</f>
        <v>#REF!</v>
      </c>
      <c r="F922" s="392" t="e">
        <f>IF(Tabla1[[#This Row],[Código_Actividad]]="","",'[5]Formulario PPGR1'!#REF!)</f>
        <v>#REF!</v>
      </c>
      <c r="G922" s="381" t="s">
        <v>2975</v>
      </c>
      <c r="H922" s="381" t="s">
        <v>2976</v>
      </c>
      <c r="I922" s="381" t="s">
        <v>1769</v>
      </c>
      <c r="J922" s="381">
        <v>16</v>
      </c>
      <c r="K922" s="382">
        <v>2900</v>
      </c>
      <c r="L922" s="382" t="e">
        <f>[6]!Tabla1[[#This Row],[Cantidad de Insumos]]*[6]!Tabla1[[#This Row],[Precio Unitario]]</f>
        <v>#REF!</v>
      </c>
      <c r="M922" s="383">
        <v>239201</v>
      </c>
      <c r="N922" s="384" t="s">
        <v>33</v>
      </c>
    </row>
    <row r="923" spans="2:14" ht="15.75">
      <c r="B923" s="392" t="e">
        <f>IF(Tabla1[[#This Row],[Código_Actividad]]="","",CONCATENATE(Tabla1[[#This Row],[POA]],".",Tabla1[[#This Row],[SRS]],".",Tabla1[[#This Row],[AREA]],".",Tabla1[[#This Row],[TIPO]]))</f>
        <v>#REF!</v>
      </c>
      <c r="C923" s="392" t="e">
        <f>IF(Tabla1[[#This Row],[Código_Actividad]]="","",'[5]Formulario PPGR1'!#REF!)</f>
        <v>#REF!</v>
      </c>
      <c r="D923" s="392" t="e">
        <f>IF(Tabla1[[#This Row],[Código_Actividad]]="","",'[5]Formulario PPGR1'!#REF!)</f>
        <v>#REF!</v>
      </c>
      <c r="E923" s="392" t="e">
        <f>IF(Tabla1[[#This Row],[Código_Actividad]]="","",'[5]Formulario PPGR1'!#REF!)</f>
        <v>#REF!</v>
      </c>
      <c r="F923" s="392" t="e">
        <f>IF(Tabla1[[#This Row],[Código_Actividad]]="","",'[5]Formulario PPGR1'!#REF!)</f>
        <v>#REF!</v>
      </c>
      <c r="G923" s="381" t="s">
        <v>2977</v>
      </c>
      <c r="H923" s="381" t="s">
        <v>2978</v>
      </c>
      <c r="I923" s="381" t="s">
        <v>1769</v>
      </c>
      <c r="J923" s="381">
        <v>16</v>
      </c>
      <c r="K923" s="382">
        <v>1250</v>
      </c>
      <c r="L923" s="382" t="e">
        <f>[6]!Tabla1[[#This Row],[Cantidad de Insumos]]*[6]!Tabla1[[#This Row],[Precio Unitario]]</f>
        <v>#REF!</v>
      </c>
      <c r="M923" s="383">
        <v>239201</v>
      </c>
      <c r="N923" s="384" t="s">
        <v>33</v>
      </c>
    </row>
    <row r="924" spans="2:14" ht="15.75">
      <c r="B924" s="392" t="e">
        <f>IF(Tabla1[[#This Row],[Código_Actividad]]="","",CONCATENATE(Tabla1[[#This Row],[POA]],".",Tabla1[[#This Row],[SRS]],".",Tabla1[[#This Row],[AREA]],".",Tabla1[[#This Row],[TIPO]]))</f>
        <v>#REF!</v>
      </c>
      <c r="C924" s="392" t="e">
        <f>IF(Tabla1[[#This Row],[Código_Actividad]]="","",'[5]Formulario PPGR1'!#REF!)</f>
        <v>#REF!</v>
      </c>
      <c r="D924" s="392" t="e">
        <f>IF(Tabla1[[#This Row],[Código_Actividad]]="","",'[5]Formulario PPGR1'!#REF!)</f>
        <v>#REF!</v>
      </c>
      <c r="E924" s="392" t="e">
        <f>IF(Tabla1[[#This Row],[Código_Actividad]]="","",'[5]Formulario PPGR1'!#REF!)</f>
        <v>#REF!</v>
      </c>
      <c r="F924" s="392" t="e">
        <f>IF(Tabla1[[#This Row],[Código_Actividad]]="","",'[5]Formulario PPGR1'!#REF!)</f>
        <v>#REF!</v>
      </c>
      <c r="G924" s="381" t="s">
        <v>2979</v>
      </c>
      <c r="H924" s="381" t="s">
        <v>2980</v>
      </c>
      <c r="I924" s="381" t="s">
        <v>1769</v>
      </c>
      <c r="J924" s="381">
        <v>8</v>
      </c>
      <c r="K924" s="382">
        <v>1100</v>
      </c>
      <c r="L924" s="382" t="e">
        <f>[6]!Tabla1[[#This Row],[Cantidad de Insumos]]*[6]!Tabla1[[#This Row],[Precio Unitario]]</f>
        <v>#REF!</v>
      </c>
      <c r="M924" s="383">
        <v>239201</v>
      </c>
      <c r="N924" s="384" t="s">
        <v>33</v>
      </c>
    </row>
    <row r="925" spans="2:14" ht="15.75">
      <c r="B925" s="392" t="e">
        <f>IF(Tabla1[[#This Row],[Código_Actividad]]="","",CONCATENATE(Tabla1[[#This Row],[POA]],".",Tabla1[[#This Row],[SRS]],".",Tabla1[[#This Row],[AREA]],".",Tabla1[[#This Row],[TIPO]]))</f>
        <v>#REF!</v>
      </c>
      <c r="C925" s="392" t="e">
        <f>IF(Tabla1[[#This Row],[Código_Actividad]]="","",'[5]Formulario PPGR1'!#REF!)</f>
        <v>#REF!</v>
      </c>
      <c r="D925" s="392" t="e">
        <f>IF(Tabla1[[#This Row],[Código_Actividad]]="","",'[5]Formulario PPGR1'!#REF!)</f>
        <v>#REF!</v>
      </c>
      <c r="E925" s="392" t="e">
        <f>IF(Tabla1[[#This Row],[Código_Actividad]]="","",'[5]Formulario PPGR1'!#REF!)</f>
        <v>#REF!</v>
      </c>
      <c r="F925" s="392" t="e">
        <f>IF(Tabla1[[#This Row],[Código_Actividad]]="","",'[5]Formulario PPGR1'!#REF!)</f>
        <v>#REF!</v>
      </c>
      <c r="G925" s="381" t="s">
        <v>2981</v>
      </c>
      <c r="H925" s="381" t="s">
        <v>2982</v>
      </c>
      <c r="I925" s="381" t="s">
        <v>1769</v>
      </c>
      <c r="J925" s="381">
        <v>8</v>
      </c>
      <c r="K925" s="382">
        <v>2550</v>
      </c>
      <c r="L925" s="382" t="e">
        <f>[6]!Tabla1[[#This Row],[Cantidad de Insumos]]*[6]!Tabla1[[#This Row],[Precio Unitario]]</f>
        <v>#REF!</v>
      </c>
      <c r="M925" s="383">
        <v>239201</v>
      </c>
      <c r="N925" s="384" t="s">
        <v>33</v>
      </c>
    </row>
    <row r="926" spans="2:14" ht="15.75">
      <c r="B926" s="392" t="e">
        <f>IF(Tabla1[[#This Row],[Código_Actividad]]="","",CONCATENATE(Tabla1[[#This Row],[POA]],".",Tabla1[[#This Row],[SRS]],".",Tabla1[[#This Row],[AREA]],".",Tabla1[[#This Row],[TIPO]]))</f>
        <v>#REF!</v>
      </c>
      <c r="C926" s="392" t="e">
        <f>IF(Tabla1[[#This Row],[Código_Actividad]]="","",'[5]Formulario PPGR1'!#REF!)</f>
        <v>#REF!</v>
      </c>
      <c r="D926" s="392" t="e">
        <f>IF(Tabla1[[#This Row],[Código_Actividad]]="","",'[5]Formulario PPGR1'!#REF!)</f>
        <v>#REF!</v>
      </c>
      <c r="E926" s="392" t="e">
        <f>IF(Tabla1[[#This Row],[Código_Actividad]]="","",'[5]Formulario PPGR1'!#REF!)</f>
        <v>#REF!</v>
      </c>
      <c r="F926" s="392" t="e">
        <f>IF(Tabla1[[#This Row],[Código_Actividad]]="","",'[5]Formulario PPGR1'!#REF!)</f>
        <v>#REF!</v>
      </c>
      <c r="G926" s="381" t="s">
        <v>2983</v>
      </c>
      <c r="H926" s="381" t="s">
        <v>2984</v>
      </c>
      <c r="I926" s="381" t="s">
        <v>1769</v>
      </c>
      <c r="J926" s="381">
        <v>16</v>
      </c>
      <c r="K926" s="382">
        <v>15</v>
      </c>
      <c r="L926" s="382" t="e">
        <f>[6]!Tabla1[[#This Row],[Cantidad de Insumos]]*[6]!Tabla1[[#This Row],[Precio Unitario]]</f>
        <v>#REF!</v>
      </c>
      <c r="M926" s="383">
        <v>233201</v>
      </c>
      <c r="N926" s="384" t="s">
        <v>33</v>
      </c>
    </row>
    <row r="927" spans="2:14" ht="15.75">
      <c r="B927" s="392" t="e">
        <f>IF(Tabla1[[#This Row],[Código_Actividad]]="","",CONCATENATE(Tabla1[[#This Row],[POA]],".",Tabla1[[#This Row],[SRS]],".",Tabla1[[#This Row],[AREA]],".",Tabla1[[#This Row],[TIPO]]))</f>
        <v>#REF!</v>
      </c>
      <c r="C927" s="392" t="e">
        <f>IF(Tabla1[[#This Row],[Código_Actividad]]="","",'[5]Formulario PPGR1'!#REF!)</f>
        <v>#REF!</v>
      </c>
      <c r="D927" s="392" t="e">
        <f>IF(Tabla1[[#This Row],[Código_Actividad]]="","",'[5]Formulario PPGR1'!#REF!)</f>
        <v>#REF!</v>
      </c>
      <c r="E927" s="392" t="e">
        <f>IF(Tabla1[[#This Row],[Código_Actividad]]="","",'[5]Formulario PPGR1'!#REF!)</f>
        <v>#REF!</v>
      </c>
      <c r="F927" s="392" t="e">
        <f>IF(Tabla1[[#This Row],[Código_Actividad]]="","",'[5]Formulario PPGR1'!#REF!)</f>
        <v>#REF!</v>
      </c>
      <c r="G927" s="381" t="s">
        <v>2985</v>
      </c>
      <c r="H927" s="381" t="s">
        <v>2986</v>
      </c>
      <c r="I927" s="381" t="s">
        <v>1769</v>
      </c>
      <c r="J927" s="381">
        <v>100</v>
      </c>
      <c r="K927" s="382">
        <v>25</v>
      </c>
      <c r="L927" s="382" t="e">
        <f>[6]!Tabla1[[#This Row],[Cantidad de Insumos]]*[6]!Tabla1[[#This Row],[Precio Unitario]]</f>
        <v>#REF!</v>
      </c>
      <c r="M927" s="383">
        <v>239201</v>
      </c>
      <c r="N927" s="384" t="s">
        <v>33</v>
      </c>
    </row>
    <row r="928" spans="2:14" ht="15.75">
      <c r="B928" s="392" t="e">
        <f>IF(Tabla1[[#This Row],[Código_Actividad]]="","",CONCATENATE(Tabla1[[#This Row],[POA]],".",Tabla1[[#This Row],[SRS]],".",Tabla1[[#This Row],[AREA]],".",Tabla1[[#This Row],[TIPO]]))</f>
        <v>#REF!</v>
      </c>
      <c r="C928" s="392" t="e">
        <f>IF(Tabla1[[#This Row],[Código_Actividad]]="","",'[5]Formulario PPGR1'!#REF!)</f>
        <v>#REF!</v>
      </c>
      <c r="D928" s="392" t="e">
        <f>IF(Tabla1[[#This Row],[Código_Actividad]]="","",'[5]Formulario PPGR1'!#REF!)</f>
        <v>#REF!</v>
      </c>
      <c r="E928" s="392" t="e">
        <f>IF(Tabla1[[#This Row],[Código_Actividad]]="","",'[5]Formulario PPGR1'!#REF!)</f>
        <v>#REF!</v>
      </c>
      <c r="F928" s="392" t="e">
        <f>IF(Tabla1[[#This Row],[Código_Actividad]]="","",'[5]Formulario PPGR1'!#REF!)</f>
        <v>#REF!</v>
      </c>
      <c r="G928" s="381" t="s">
        <v>2949</v>
      </c>
      <c r="H928" s="381" t="s">
        <v>2987</v>
      </c>
      <c r="I928" s="381" t="s">
        <v>1769</v>
      </c>
      <c r="J928" s="381">
        <v>200</v>
      </c>
      <c r="K928" s="382">
        <v>411.6</v>
      </c>
      <c r="L928" s="382" t="e">
        <f>[6]!Tabla1[[#This Row],[Cantidad de Insumos]]*[6]!Tabla1[[#This Row],[Precio Unitario]]</f>
        <v>#REF!</v>
      </c>
      <c r="M928" s="383">
        <v>239101</v>
      </c>
      <c r="N928" s="384" t="s">
        <v>33</v>
      </c>
    </row>
    <row r="929" spans="2:14" ht="15.75">
      <c r="B929" s="392" t="e">
        <f>IF(Tabla1[[#This Row],[Código_Actividad]]="","",CONCATENATE(Tabla1[[#This Row],[POA]],".",Tabla1[[#This Row],[SRS]],".",Tabla1[[#This Row],[AREA]],".",Tabla1[[#This Row],[TIPO]]))</f>
        <v>#REF!</v>
      </c>
      <c r="C929" s="392" t="e">
        <f>IF(Tabla1[[#This Row],[Código_Actividad]]="","",'[5]Formulario PPGR1'!#REF!)</f>
        <v>#REF!</v>
      </c>
      <c r="D929" s="392" t="e">
        <f>IF(Tabla1[[#This Row],[Código_Actividad]]="","",'[5]Formulario PPGR1'!#REF!)</f>
        <v>#REF!</v>
      </c>
      <c r="E929" s="392" t="e">
        <f>IF(Tabla1[[#This Row],[Código_Actividad]]="","",'[5]Formulario PPGR1'!#REF!)</f>
        <v>#REF!</v>
      </c>
      <c r="F929" s="392" t="e">
        <f>IF(Tabla1[[#This Row],[Código_Actividad]]="","",'[5]Formulario PPGR1'!#REF!)</f>
        <v>#REF!</v>
      </c>
      <c r="G929" s="381" t="s">
        <v>2945</v>
      </c>
      <c r="H929" s="381" t="s">
        <v>2988</v>
      </c>
      <c r="I929" s="381" t="s">
        <v>1769</v>
      </c>
      <c r="J929" s="381">
        <v>240</v>
      </c>
      <c r="K929" s="382">
        <v>140</v>
      </c>
      <c r="L929" s="382" t="e">
        <f>[6]!Tabla1[[#This Row],[Cantidad de Insumos]]*[6]!Tabla1[[#This Row],[Precio Unitario]]</f>
        <v>#REF!</v>
      </c>
      <c r="M929" s="383">
        <v>239201</v>
      </c>
      <c r="N929" s="384" t="s">
        <v>33</v>
      </c>
    </row>
    <row r="930" spans="2:14" ht="15.75">
      <c r="B930" s="392" t="e">
        <f>IF(Tabla1[[#This Row],[Código_Actividad]]="","",CONCATENATE(Tabla1[[#This Row],[POA]],".",Tabla1[[#This Row],[SRS]],".",Tabla1[[#This Row],[AREA]],".",Tabla1[[#This Row],[TIPO]]))</f>
        <v>#REF!</v>
      </c>
      <c r="C930" s="392" t="e">
        <f>IF(Tabla1[[#This Row],[Código_Actividad]]="","",'[5]Formulario PPGR1'!#REF!)</f>
        <v>#REF!</v>
      </c>
      <c r="D930" s="392" t="e">
        <f>IF(Tabla1[[#This Row],[Código_Actividad]]="","",'[5]Formulario PPGR1'!#REF!)</f>
        <v>#REF!</v>
      </c>
      <c r="E930" s="392" t="e">
        <f>IF(Tabla1[[#This Row],[Código_Actividad]]="","",'[5]Formulario PPGR1'!#REF!)</f>
        <v>#REF!</v>
      </c>
      <c r="F930" s="392" t="e">
        <f>IF(Tabla1[[#This Row],[Código_Actividad]]="","",'[5]Formulario PPGR1'!#REF!)</f>
        <v>#REF!</v>
      </c>
      <c r="G930" s="381" t="s">
        <v>2945</v>
      </c>
      <c r="H930" s="381" t="s">
        <v>2989</v>
      </c>
      <c r="I930" s="381" t="s">
        <v>1769</v>
      </c>
      <c r="J930" s="381">
        <v>40</v>
      </c>
      <c r="K930" s="382">
        <v>52.5</v>
      </c>
      <c r="L930" s="382" t="e">
        <f>[6]!Tabla1[[#This Row],[Cantidad de Insumos]]*[6]!Tabla1[[#This Row],[Precio Unitario]]</f>
        <v>#REF!</v>
      </c>
      <c r="M930" s="383">
        <v>239201</v>
      </c>
      <c r="N930" s="384" t="s">
        <v>33</v>
      </c>
    </row>
    <row r="931" spans="2:14" ht="15.75">
      <c r="B931" s="392" t="e">
        <f>IF(Tabla1[[#This Row],[Código_Actividad]]="","",CONCATENATE(Tabla1[[#This Row],[POA]],".",Tabla1[[#This Row],[SRS]],".",Tabla1[[#This Row],[AREA]],".",Tabla1[[#This Row],[TIPO]]))</f>
        <v>#REF!</v>
      </c>
      <c r="C931" s="392" t="e">
        <f>IF(Tabla1[[#This Row],[Código_Actividad]]="","",'[5]Formulario PPGR1'!#REF!)</f>
        <v>#REF!</v>
      </c>
      <c r="D931" s="392" t="e">
        <f>IF(Tabla1[[#This Row],[Código_Actividad]]="","",'[5]Formulario PPGR1'!#REF!)</f>
        <v>#REF!</v>
      </c>
      <c r="E931" s="392" t="e">
        <f>IF(Tabla1[[#This Row],[Código_Actividad]]="","",'[5]Formulario PPGR1'!#REF!)</f>
        <v>#REF!</v>
      </c>
      <c r="F931" s="392" t="e">
        <f>IF(Tabla1[[#This Row],[Código_Actividad]]="","",'[5]Formulario PPGR1'!#REF!)</f>
        <v>#REF!</v>
      </c>
      <c r="G931" s="381" t="s">
        <v>2947</v>
      </c>
      <c r="H931" s="381" t="s">
        <v>2990</v>
      </c>
      <c r="I931" s="381" t="s">
        <v>1769</v>
      </c>
      <c r="J931" s="381">
        <v>120</v>
      </c>
      <c r="K931" s="382">
        <v>15.41</v>
      </c>
      <c r="L931" s="382" t="e">
        <f>[6]!Tabla1[[#This Row],[Cantidad de Insumos]]*[6]!Tabla1[[#This Row],[Precio Unitario]]</f>
        <v>#REF!</v>
      </c>
      <c r="M931" s="383">
        <v>239201</v>
      </c>
      <c r="N931" s="384" t="s">
        <v>33</v>
      </c>
    </row>
    <row r="932" spans="2:14" ht="15.75">
      <c r="B932" s="392" t="e">
        <f>IF(Tabla1[[#This Row],[Código_Actividad]]="","",CONCATENATE(Tabla1[[#This Row],[POA]],".",Tabla1[[#This Row],[SRS]],".",Tabla1[[#This Row],[AREA]],".",Tabla1[[#This Row],[TIPO]]))</f>
        <v>#REF!</v>
      </c>
      <c r="C932" s="392" t="e">
        <f>IF(Tabla1[[#This Row],[Código_Actividad]]="","",'[5]Formulario PPGR1'!#REF!)</f>
        <v>#REF!</v>
      </c>
      <c r="D932" s="392" t="e">
        <f>IF(Tabla1[[#This Row],[Código_Actividad]]="","",'[5]Formulario PPGR1'!#REF!)</f>
        <v>#REF!</v>
      </c>
      <c r="E932" s="392" t="e">
        <f>IF(Tabla1[[#This Row],[Código_Actividad]]="","",'[5]Formulario PPGR1'!#REF!)</f>
        <v>#REF!</v>
      </c>
      <c r="F932" s="392" t="e">
        <f>IF(Tabla1[[#This Row],[Código_Actividad]]="","",'[5]Formulario PPGR1'!#REF!)</f>
        <v>#REF!</v>
      </c>
      <c r="G932" s="381" t="s">
        <v>2991</v>
      </c>
      <c r="H932" s="381" t="s">
        <v>2992</v>
      </c>
      <c r="I932" s="381" t="s">
        <v>1769</v>
      </c>
      <c r="J932" s="381">
        <v>192</v>
      </c>
      <c r="K932" s="382">
        <v>10.41</v>
      </c>
      <c r="L932" s="382" t="e">
        <f>[6]!Tabla1[[#This Row],[Cantidad de Insumos]]*[6]!Tabla1[[#This Row],[Precio Unitario]]</f>
        <v>#REF!</v>
      </c>
      <c r="M932" s="383">
        <v>239201</v>
      </c>
      <c r="N932" s="384" t="s">
        <v>33</v>
      </c>
    </row>
    <row r="933" spans="2:14" ht="15.75">
      <c r="B933" s="392" t="e">
        <f>IF(Tabla1[[#This Row],[Código_Actividad]]="","",CONCATENATE(Tabla1[[#This Row],[POA]],".",Tabla1[[#This Row],[SRS]],".",Tabla1[[#This Row],[AREA]],".",Tabla1[[#This Row],[TIPO]]))</f>
        <v>#REF!</v>
      </c>
      <c r="C933" s="392" t="e">
        <f>IF(Tabla1[[#This Row],[Código_Actividad]]="","",'[5]Formulario PPGR1'!#REF!)</f>
        <v>#REF!</v>
      </c>
      <c r="D933" s="392" t="e">
        <f>IF(Tabla1[[#This Row],[Código_Actividad]]="","",'[5]Formulario PPGR1'!#REF!)</f>
        <v>#REF!</v>
      </c>
      <c r="E933" s="392" t="e">
        <f>IF(Tabla1[[#This Row],[Código_Actividad]]="","",'[5]Formulario PPGR1'!#REF!)</f>
        <v>#REF!</v>
      </c>
      <c r="F933" s="392" t="e">
        <f>IF(Tabla1[[#This Row],[Código_Actividad]]="","",'[5]Formulario PPGR1'!#REF!)</f>
        <v>#REF!</v>
      </c>
      <c r="G933" s="381" t="s">
        <v>2993</v>
      </c>
      <c r="H933" s="381" t="s">
        <v>2994</v>
      </c>
      <c r="I933" s="381" t="s">
        <v>1769</v>
      </c>
      <c r="J933" s="381">
        <v>192</v>
      </c>
      <c r="K933" s="382">
        <v>43.5</v>
      </c>
      <c r="L933" s="382" t="e">
        <f>[6]!Tabla1[[#This Row],[Cantidad de Insumos]]*[6]!Tabla1[[#This Row],[Precio Unitario]]</f>
        <v>#REF!</v>
      </c>
      <c r="M933" s="383">
        <v>239201</v>
      </c>
      <c r="N933" s="384" t="s">
        <v>33</v>
      </c>
    </row>
    <row r="934" spans="2:14" ht="15.75">
      <c r="B934" s="392" t="e">
        <f>IF(Tabla1[[#This Row],[Código_Actividad]]="","",CONCATENATE(Tabla1[[#This Row],[POA]],".",Tabla1[[#This Row],[SRS]],".",Tabla1[[#This Row],[AREA]],".",Tabla1[[#This Row],[TIPO]]))</f>
        <v>#REF!</v>
      </c>
      <c r="C934" s="392" t="e">
        <f>IF(Tabla1[[#This Row],[Código_Actividad]]="","",'[5]Formulario PPGR1'!#REF!)</f>
        <v>#REF!</v>
      </c>
      <c r="D934" s="392" t="e">
        <f>IF(Tabla1[[#This Row],[Código_Actividad]]="","",'[5]Formulario PPGR1'!#REF!)</f>
        <v>#REF!</v>
      </c>
      <c r="E934" s="392" t="e">
        <f>IF(Tabla1[[#This Row],[Código_Actividad]]="","",'[5]Formulario PPGR1'!#REF!)</f>
        <v>#REF!</v>
      </c>
      <c r="F934" s="392" t="e">
        <f>IF(Tabla1[[#This Row],[Código_Actividad]]="","",'[5]Formulario PPGR1'!#REF!)</f>
        <v>#REF!</v>
      </c>
      <c r="G934" s="381" t="s">
        <v>2949</v>
      </c>
      <c r="H934" s="381" t="s">
        <v>2995</v>
      </c>
      <c r="I934" s="381" t="s">
        <v>1769</v>
      </c>
      <c r="J934" s="381">
        <v>120</v>
      </c>
      <c r="K934" s="382">
        <v>185</v>
      </c>
      <c r="L934" s="382" t="e">
        <f>[6]!Tabla1[[#This Row],[Cantidad de Insumos]]*[6]!Tabla1[[#This Row],[Precio Unitario]]</f>
        <v>#REF!</v>
      </c>
      <c r="M934" s="383">
        <v>239101</v>
      </c>
      <c r="N934" s="384" t="s">
        <v>33</v>
      </c>
    </row>
    <row r="935" spans="2:14" ht="15.75">
      <c r="B935" s="392" t="e">
        <f>IF(Tabla1[[#This Row],[Código_Actividad]]="","",CONCATENATE(Tabla1[[#This Row],[POA]],".",Tabla1[[#This Row],[SRS]],".",Tabla1[[#This Row],[AREA]],".",Tabla1[[#This Row],[TIPO]]))</f>
        <v>#REF!</v>
      </c>
      <c r="C935" s="392" t="e">
        <f>IF(Tabla1[[#This Row],[Código_Actividad]]="","",'[5]Formulario PPGR1'!#REF!)</f>
        <v>#REF!</v>
      </c>
      <c r="D935" s="392" t="e">
        <f>IF(Tabla1[[#This Row],[Código_Actividad]]="","",'[5]Formulario PPGR1'!#REF!)</f>
        <v>#REF!</v>
      </c>
      <c r="E935" s="392" t="e">
        <f>IF(Tabla1[[#This Row],[Código_Actividad]]="","",'[5]Formulario PPGR1'!#REF!)</f>
        <v>#REF!</v>
      </c>
      <c r="F935" s="392" t="e">
        <f>IF(Tabla1[[#This Row],[Código_Actividad]]="","",'[5]Formulario PPGR1'!#REF!)</f>
        <v>#REF!</v>
      </c>
      <c r="G935" s="381" t="s">
        <v>2945</v>
      </c>
      <c r="H935" s="381" t="s">
        <v>2996</v>
      </c>
      <c r="I935" s="381" t="s">
        <v>1769</v>
      </c>
      <c r="J935" s="381">
        <v>400</v>
      </c>
      <c r="K935" s="382">
        <v>30.84</v>
      </c>
      <c r="L935" s="382" t="e">
        <f>[6]!Tabla1[[#This Row],[Cantidad de Insumos]]*[6]!Tabla1[[#This Row],[Precio Unitario]]</f>
        <v>#REF!</v>
      </c>
      <c r="M935" s="383">
        <v>239201</v>
      </c>
      <c r="N935" s="384" t="s">
        <v>33</v>
      </c>
    </row>
    <row r="936" spans="2:14" ht="15.75">
      <c r="B936" s="392" t="e">
        <f>IF(Tabla1[[#This Row],[Código_Actividad]]="","",CONCATENATE(Tabla1[[#This Row],[POA]],".",Tabla1[[#This Row],[SRS]],".",Tabla1[[#This Row],[AREA]],".",Tabla1[[#This Row],[TIPO]]))</f>
        <v>#REF!</v>
      </c>
      <c r="C936" s="392" t="e">
        <f>IF(Tabla1[[#This Row],[Código_Actividad]]="","",'[5]Formulario PPGR1'!#REF!)</f>
        <v>#REF!</v>
      </c>
      <c r="D936" s="392" t="e">
        <f>IF(Tabla1[[#This Row],[Código_Actividad]]="","",'[5]Formulario PPGR1'!#REF!)</f>
        <v>#REF!</v>
      </c>
      <c r="E936" s="392" t="e">
        <f>IF(Tabla1[[#This Row],[Código_Actividad]]="","",'[5]Formulario PPGR1'!#REF!)</f>
        <v>#REF!</v>
      </c>
      <c r="F936" s="392" t="e">
        <f>IF(Tabla1[[#This Row],[Código_Actividad]]="","",'[5]Formulario PPGR1'!#REF!)</f>
        <v>#REF!</v>
      </c>
      <c r="G936" s="381" t="s">
        <v>2997</v>
      </c>
      <c r="H936" s="381" t="s">
        <v>2998</v>
      </c>
      <c r="I936" s="381" t="s">
        <v>1769</v>
      </c>
      <c r="J936" s="381">
        <v>96</v>
      </c>
      <c r="K936" s="382">
        <v>30.37</v>
      </c>
      <c r="L936" s="382" t="e">
        <f>[6]!Tabla1[[#This Row],[Cantidad de Insumos]]*[6]!Tabla1[[#This Row],[Precio Unitario]]</f>
        <v>#REF!</v>
      </c>
      <c r="M936" s="383">
        <v>235501</v>
      </c>
      <c r="N936" s="384" t="s">
        <v>33</v>
      </c>
    </row>
    <row r="937" spans="2:14" ht="15.75">
      <c r="B937" s="392" t="e">
        <f>IF(Tabla1[[#This Row],[Código_Actividad]]="","",CONCATENATE(Tabla1[[#This Row],[POA]],".",Tabla1[[#This Row],[SRS]],".",Tabla1[[#This Row],[AREA]],".",Tabla1[[#This Row],[TIPO]]))</f>
        <v>#REF!</v>
      </c>
      <c r="C937" s="392" t="e">
        <f>IF(Tabla1[[#This Row],[Código_Actividad]]="","",'[5]Formulario PPGR1'!#REF!)</f>
        <v>#REF!</v>
      </c>
      <c r="D937" s="392" t="e">
        <f>IF(Tabla1[[#This Row],[Código_Actividad]]="","",'[5]Formulario PPGR1'!#REF!)</f>
        <v>#REF!</v>
      </c>
      <c r="E937" s="392" t="e">
        <f>IF(Tabla1[[#This Row],[Código_Actividad]]="","",'[5]Formulario PPGR1'!#REF!)</f>
        <v>#REF!</v>
      </c>
      <c r="F937" s="392" t="e">
        <f>IF(Tabla1[[#This Row],[Código_Actividad]]="","",'[5]Formulario PPGR1'!#REF!)</f>
        <v>#REF!</v>
      </c>
      <c r="G937" s="381" t="s">
        <v>2949</v>
      </c>
      <c r="H937" s="381" t="s">
        <v>2999</v>
      </c>
      <c r="I937" s="381" t="s">
        <v>1769</v>
      </c>
      <c r="J937" s="381">
        <v>20</v>
      </c>
      <c r="K937" s="382">
        <v>320</v>
      </c>
      <c r="L937" s="382" t="e">
        <f>[6]!Tabla1[[#This Row],[Cantidad de Insumos]]*[6]!Tabla1[[#This Row],[Precio Unitario]]</f>
        <v>#REF!</v>
      </c>
      <c r="M937" s="383">
        <v>239101</v>
      </c>
      <c r="N937" s="384" t="s">
        <v>33</v>
      </c>
    </row>
    <row r="938" spans="2:14" ht="15.75">
      <c r="B938" s="392" t="e">
        <f>IF(Tabla1[[#This Row],[Código_Actividad]]="","",CONCATENATE(Tabla1[[#This Row],[POA]],".",Tabla1[[#This Row],[SRS]],".",Tabla1[[#This Row],[AREA]],".",Tabla1[[#This Row],[TIPO]]))</f>
        <v>#REF!</v>
      </c>
      <c r="C938" s="392" t="e">
        <f>IF(Tabla1[[#This Row],[Código_Actividad]]="","",'[5]Formulario PPGR1'!#REF!)</f>
        <v>#REF!</v>
      </c>
      <c r="D938" s="392" t="e">
        <f>IF(Tabla1[[#This Row],[Código_Actividad]]="","",'[5]Formulario PPGR1'!#REF!)</f>
        <v>#REF!</v>
      </c>
      <c r="E938" s="392" t="e">
        <f>IF(Tabla1[[#This Row],[Código_Actividad]]="","",'[5]Formulario PPGR1'!#REF!)</f>
        <v>#REF!</v>
      </c>
      <c r="F938" s="392" t="e">
        <f>IF(Tabla1[[#This Row],[Código_Actividad]]="","",'[5]Formulario PPGR1'!#REF!)</f>
        <v>#REF!</v>
      </c>
      <c r="G938" s="381" t="s">
        <v>2949</v>
      </c>
      <c r="H938" s="381" t="s">
        <v>3000</v>
      </c>
      <c r="I938" s="381" t="s">
        <v>1769</v>
      </c>
      <c r="J938" s="381">
        <v>40</v>
      </c>
      <c r="K938" s="382">
        <v>350</v>
      </c>
      <c r="L938" s="382" t="e">
        <f>[6]!Tabla1[[#This Row],[Cantidad de Insumos]]*[6]!Tabla1[[#This Row],[Precio Unitario]]</f>
        <v>#REF!</v>
      </c>
      <c r="M938" s="383">
        <v>239101</v>
      </c>
      <c r="N938" s="384" t="s">
        <v>33</v>
      </c>
    </row>
    <row r="939" spans="2:14" ht="15.75">
      <c r="B939" s="392" t="e">
        <f>IF(Tabla1[[#This Row],[Código_Actividad]]="","",CONCATENATE(Tabla1[[#This Row],[POA]],".",Tabla1[[#This Row],[SRS]],".",Tabla1[[#This Row],[AREA]],".",Tabla1[[#This Row],[TIPO]]))</f>
        <v>#REF!</v>
      </c>
      <c r="C939" s="392" t="e">
        <f>IF(Tabla1[[#This Row],[Código_Actividad]]="","",'[5]Formulario PPGR1'!#REF!)</f>
        <v>#REF!</v>
      </c>
      <c r="D939" s="392" t="e">
        <f>IF(Tabla1[[#This Row],[Código_Actividad]]="","",'[5]Formulario PPGR1'!#REF!)</f>
        <v>#REF!</v>
      </c>
      <c r="E939" s="392" t="e">
        <f>IF(Tabla1[[#This Row],[Código_Actividad]]="","",'[5]Formulario PPGR1'!#REF!)</f>
        <v>#REF!</v>
      </c>
      <c r="F939" s="392" t="e">
        <f>IF(Tabla1[[#This Row],[Código_Actividad]]="","",'[5]Formulario PPGR1'!#REF!)</f>
        <v>#REF!</v>
      </c>
      <c r="G939" s="381" t="s">
        <v>2949</v>
      </c>
      <c r="H939" s="381" t="s">
        <v>3001</v>
      </c>
      <c r="I939" s="381" t="s">
        <v>1769</v>
      </c>
      <c r="J939" s="381">
        <v>300</v>
      </c>
      <c r="K939" s="382">
        <v>189</v>
      </c>
      <c r="L939" s="382" t="e">
        <f>[6]!Tabla1[[#This Row],[Cantidad de Insumos]]*[6]!Tabla1[[#This Row],[Precio Unitario]]</f>
        <v>#REF!</v>
      </c>
      <c r="M939" s="383">
        <v>239101</v>
      </c>
      <c r="N939" s="384" t="s">
        <v>33</v>
      </c>
    </row>
    <row r="940" spans="2:14" ht="15.75">
      <c r="B940" s="392" t="e">
        <f>IF(Tabla1[[#This Row],[Código_Actividad]]="","",CONCATENATE(Tabla1[[#This Row],[POA]],".",Tabla1[[#This Row],[SRS]],".",Tabla1[[#This Row],[AREA]],".",Tabla1[[#This Row],[TIPO]]))</f>
        <v>#REF!</v>
      </c>
      <c r="C940" s="392" t="e">
        <f>IF(Tabla1[[#This Row],[Código_Actividad]]="","",'[5]Formulario PPGR1'!#REF!)</f>
        <v>#REF!</v>
      </c>
      <c r="D940" s="392" t="e">
        <f>IF(Tabla1[[#This Row],[Código_Actividad]]="","",'[5]Formulario PPGR1'!#REF!)</f>
        <v>#REF!</v>
      </c>
      <c r="E940" s="392" t="e">
        <f>IF(Tabla1[[#This Row],[Código_Actividad]]="","",'[5]Formulario PPGR1'!#REF!)</f>
        <v>#REF!</v>
      </c>
      <c r="F940" s="392" t="e">
        <f>IF(Tabla1[[#This Row],[Código_Actividad]]="","",'[5]Formulario PPGR1'!#REF!)</f>
        <v>#REF!</v>
      </c>
      <c r="G940" s="381" t="s">
        <v>2949</v>
      </c>
      <c r="H940" s="381" t="s">
        <v>3002</v>
      </c>
      <c r="I940" s="381" t="s">
        <v>1769</v>
      </c>
      <c r="J940" s="381">
        <v>400</v>
      </c>
      <c r="K940" s="382">
        <v>145</v>
      </c>
      <c r="L940" s="382" t="e">
        <f>[6]!Tabla1[[#This Row],[Cantidad de Insumos]]*[6]!Tabla1[[#This Row],[Precio Unitario]]</f>
        <v>#REF!</v>
      </c>
      <c r="M940" s="383">
        <v>239201</v>
      </c>
      <c r="N940" s="384" t="s">
        <v>33</v>
      </c>
    </row>
    <row r="941" spans="2:14" ht="15.75">
      <c r="B941" s="392" t="e">
        <f>IF(Tabla1[[#This Row],[Código_Actividad]]="","",CONCATENATE(Tabla1[[#This Row],[POA]],".",Tabla1[[#This Row],[SRS]],".",Tabla1[[#This Row],[AREA]],".",Tabla1[[#This Row],[TIPO]]))</f>
        <v>#REF!</v>
      </c>
      <c r="C941" s="392" t="e">
        <f>IF(Tabla1[[#This Row],[Código_Actividad]]="","",'[5]Formulario PPGR1'!#REF!)</f>
        <v>#REF!</v>
      </c>
      <c r="D941" s="392" t="e">
        <f>IF(Tabla1[[#This Row],[Código_Actividad]]="","",'[5]Formulario PPGR1'!#REF!)</f>
        <v>#REF!</v>
      </c>
      <c r="E941" s="392" t="e">
        <f>IF(Tabla1[[#This Row],[Código_Actividad]]="","",'[5]Formulario PPGR1'!#REF!)</f>
        <v>#REF!</v>
      </c>
      <c r="F941" s="392" t="e">
        <f>IF(Tabla1[[#This Row],[Código_Actividad]]="","",'[5]Formulario PPGR1'!#REF!)</f>
        <v>#REF!</v>
      </c>
      <c r="G941" s="381" t="s">
        <v>2997</v>
      </c>
      <c r="H941" s="381" t="s">
        <v>3003</v>
      </c>
      <c r="I941" s="381" t="s">
        <v>3004</v>
      </c>
      <c r="J941" s="381">
        <v>100</v>
      </c>
      <c r="K941" s="382">
        <v>1608.5</v>
      </c>
      <c r="L941" s="382" t="e">
        <f>[6]!Tabla1[[#This Row],[Cantidad de Insumos]]*[6]!Tabla1[[#This Row],[Precio Unitario]]</f>
        <v>#REF!</v>
      </c>
      <c r="M941" s="383">
        <v>239501</v>
      </c>
      <c r="N941" s="384" t="s">
        <v>33</v>
      </c>
    </row>
    <row r="942" spans="2:14" ht="15.75">
      <c r="B942" s="392" t="e">
        <f>IF(Tabla1[[#This Row],[Código_Actividad]]="","",CONCATENATE(Tabla1[[#This Row],[POA]],".",Tabla1[[#This Row],[SRS]],".",Tabla1[[#This Row],[AREA]],".",Tabla1[[#This Row],[TIPO]]))</f>
        <v>#REF!</v>
      </c>
      <c r="C942" s="392" t="e">
        <f>IF(Tabla1[[#This Row],[Código_Actividad]]="","",'[5]Formulario PPGR1'!#REF!)</f>
        <v>#REF!</v>
      </c>
      <c r="D942" s="392" t="e">
        <f>IF(Tabla1[[#This Row],[Código_Actividad]]="","",'[5]Formulario PPGR1'!#REF!)</f>
        <v>#REF!</v>
      </c>
      <c r="E942" s="392" t="e">
        <f>IF(Tabla1[[#This Row],[Código_Actividad]]="","",'[5]Formulario PPGR1'!#REF!)</f>
        <v>#REF!</v>
      </c>
      <c r="F942" s="392" t="e">
        <f>IF(Tabla1[[#This Row],[Código_Actividad]]="","",'[5]Formulario PPGR1'!#REF!)</f>
        <v>#REF!</v>
      </c>
      <c r="G942" s="381" t="s">
        <v>2997</v>
      </c>
      <c r="H942" s="381" t="s">
        <v>3005</v>
      </c>
      <c r="I942" s="381" t="s">
        <v>3004</v>
      </c>
      <c r="J942" s="381">
        <v>60</v>
      </c>
      <c r="K942" s="382">
        <v>1500</v>
      </c>
      <c r="L942" s="382" t="e">
        <f>[6]!Tabla1[[#This Row],[Cantidad de Insumos]]*[6]!Tabla1[[#This Row],[Precio Unitario]]</f>
        <v>#REF!</v>
      </c>
      <c r="M942" s="383">
        <v>239501</v>
      </c>
      <c r="N942" s="384" t="s">
        <v>33</v>
      </c>
    </row>
    <row r="943" spans="2:14" ht="15.75">
      <c r="B943" s="392" t="e">
        <f>IF(Tabla1[[#This Row],[Código_Actividad]]="","",CONCATENATE(Tabla1[[#This Row],[POA]],".",Tabla1[[#This Row],[SRS]],".",Tabla1[[#This Row],[AREA]],".",Tabla1[[#This Row],[TIPO]]))</f>
        <v>#REF!</v>
      </c>
      <c r="C943" s="392" t="e">
        <f>IF(Tabla1[[#This Row],[Código_Actividad]]="","",'[5]Formulario PPGR1'!#REF!)</f>
        <v>#REF!</v>
      </c>
      <c r="D943" s="392" t="e">
        <f>IF(Tabla1[[#This Row],[Código_Actividad]]="","",'[5]Formulario PPGR1'!#REF!)</f>
        <v>#REF!</v>
      </c>
      <c r="E943" s="392" t="e">
        <f>IF(Tabla1[[#This Row],[Código_Actividad]]="","",'[5]Formulario PPGR1'!#REF!)</f>
        <v>#REF!</v>
      </c>
      <c r="F943" s="392" t="e">
        <f>IF(Tabla1[[#This Row],[Código_Actividad]]="","",'[5]Formulario PPGR1'!#REF!)</f>
        <v>#REF!</v>
      </c>
      <c r="G943" s="381" t="s">
        <v>2997</v>
      </c>
      <c r="H943" s="381" t="s">
        <v>3006</v>
      </c>
      <c r="I943" s="381" t="s">
        <v>1769</v>
      </c>
      <c r="J943" s="381">
        <v>192</v>
      </c>
      <c r="K943" s="382">
        <v>222.75</v>
      </c>
      <c r="L943" s="382" t="e">
        <f>[6]!Tabla1[[#This Row],[Cantidad de Insumos]]*[6]!Tabla1[[#This Row],[Precio Unitario]]</f>
        <v>#REF!</v>
      </c>
      <c r="M943" s="383">
        <v>235501</v>
      </c>
      <c r="N943" s="384" t="s">
        <v>33</v>
      </c>
    </row>
    <row r="944" spans="2:14" ht="15.75">
      <c r="B944" s="392" t="e">
        <f>IF(Tabla1[[#This Row],[Código_Actividad]]="","",CONCATENATE(Tabla1[[#This Row],[POA]],".",Tabla1[[#This Row],[SRS]],".",Tabla1[[#This Row],[AREA]],".",Tabla1[[#This Row],[TIPO]]))</f>
        <v>#REF!</v>
      </c>
      <c r="C944" s="392" t="e">
        <f>IF(Tabla1[[#This Row],[Código_Actividad]]="","",'[5]Formulario PPGR1'!#REF!)</f>
        <v>#REF!</v>
      </c>
      <c r="D944" s="392" t="e">
        <f>IF(Tabla1[[#This Row],[Código_Actividad]]="","",'[5]Formulario PPGR1'!#REF!)</f>
        <v>#REF!</v>
      </c>
      <c r="E944" s="392" t="e">
        <f>IF(Tabla1[[#This Row],[Código_Actividad]]="","",'[5]Formulario PPGR1'!#REF!)</f>
        <v>#REF!</v>
      </c>
      <c r="F944" s="392" t="e">
        <f>IF(Tabla1[[#This Row],[Código_Actividad]]="","",'[5]Formulario PPGR1'!#REF!)</f>
        <v>#REF!</v>
      </c>
      <c r="G944" s="381" t="s">
        <v>2945</v>
      </c>
      <c r="H944" s="381" t="s">
        <v>3007</v>
      </c>
      <c r="I944" s="381" t="s">
        <v>1769</v>
      </c>
      <c r="J944" s="381">
        <v>320</v>
      </c>
      <c r="K944" s="382">
        <v>805.85</v>
      </c>
      <c r="L944" s="382" t="e">
        <f>[6]!Tabla1[[#This Row],[Cantidad de Insumos]]*[6]!Tabla1[[#This Row],[Precio Unitario]]</f>
        <v>#REF!</v>
      </c>
      <c r="M944" s="383">
        <v>233201</v>
      </c>
      <c r="N944" s="384" t="s">
        <v>33</v>
      </c>
    </row>
    <row r="945" spans="2:14" ht="15.75">
      <c r="B945" s="392" t="e">
        <f>IF(Tabla1[[#This Row],[Código_Actividad]]="","",CONCATENATE(Tabla1[[#This Row],[POA]],".",Tabla1[[#This Row],[SRS]],".",Tabla1[[#This Row],[AREA]],".",Tabla1[[#This Row],[TIPO]]))</f>
        <v>#REF!</v>
      </c>
      <c r="C945" s="392" t="e">
        <f>IF(Tabla1[[#This Row],[Código_Actividad]]="","",'[5]Formulario PPGR1'!#REF!)</f>
        <v>#REF!</v>
      </c>
      <c r="D945" s="392" t="e">
        <f>IF(Tabla1[[#This Row],[Código_Actividad]]="","",'[5]Formulario PPGR1'!#REF!)</f>
        <v>#REF!</v>
      </c>
      <c r="E945" s="392" t="e">
        <f>IF(Tabla1[[#This Row],[Código_Actividad]]="","",'[5]Formulario PPGR1'!#REF!)</f>
        <v>#REF!</v>
      </c>
      <c r="F945" s="392" t="e">
        <f>IF(Tabla1[[#This Row],[Código_Actividad]]="","",'[5]Formulario PPGR1'!#REF!)</f>
        <v>#REF!</v>
      </c>
      <c r="G945" s="381" t="s">
        <v>2945</v>
      </c>
      <c r="H945" s="381" t="s">
        <v>3008</v>
      </c>
      <c r="I945" s="381" t="s">
        <v>1769</v>
      </c>
      <c r="J945" s="381">
        <v>48</v>
      </c>
      <c r="K945" s="382">
        <v>58.82</v>
      </c>
      <c r="L945" s="382" t="e">
        <f>[6]!Tabla1[[#This Row],[Cantidad de Insumos]]*[6]!Tabla1[[#This Row],[Precio Unitario]]</f>
        <v>#REF!</v>
      </c>
      <c r="M945" s="383">
        <v>239201</v>
      </c>
      <c r="N945" s="384" t="s">
        <v>33</v>
      </c>
    </row>
    <row r="946" spans="2:14" ht="15.75">
      <c r="B946" s="392" t="e">
        <f>IF(Tabla1[[#This Row],[Código_Actividad]]="","",CONCATENATE(Tabla1[[#This Row],[POA]],".",Tabla1[[#This Row],[SRS]],".",Tabla1[[#This Row],[AREA]],".",Tabla1[[#This Row],[TIPO]]))</f>
        <v>#REF!</v>
      </c>
      <c r="C946" s="392" t="e">
        <f>IF(Tabla1[[#This Row],[Código_Actividad]]="","",'[5]Formulario PPGR1'!#REF!)</f>
        <v>#REF!</v>
      </c>
      <c r="D946" s="392" t="e">
        <f>IF(Tabla1[[#This Row],[Código_Actividad]]="","",'[5]Formulario PPGR1'!#REF!)</f>
        <v>#REF!</v>
      </c>
      <c r="E946" s="392" t="e">
        <f>IF(Tabla1[[#This Row],[Código_Actividad]]="","",'[5]Formulario PPGR1'!#REF!)</f>
        <v>#REF!</v>
      </c>
      <c r="F946" s="392" t="e">
        <f>IF(Tabla1[[#This Row],[Código_Actividad]]="","",'[5]Formulario PPGR1'!#REF!)</f>
        <v>#REF!</v>
      </c>
      <c r="G946" s="381" t="s">
        <v>2945</v>
      </c>
      <c r="H946" s="381" t="s">
        <v>3009</v>
      </c>
      <c r="I946" s="381" t="s">
        <v>1769</v>
      </c>
      <c r="J946" s="381">
        <v>144</v>
      </c>
      <c r="K946" s="382">
        <v>60</v>
      </c>
      <c r="L946" s="382" t="e">
        <f>[6]!Tabla1[[#This Row],[Cantidad de Insumos]]*[6]!Tabla1[[#This Row],[Precio Unitario]]</f>
        <v>#REF!</v>
      </c>
      <c r="M946" s="383">
        <v>239201</v>
      </c>
      <c r="N946" s="384" t="s">
        <v>33</v>
      </c>
    </row>
    <row r="947" spans="2:14" ht="15.75">
      <c r="B947" s="392" t="e">
        <f>IF(Tabla1[[#This Row],[Código_Actividad]]="","",CONCATENATE(Tabla1[[#This Row],[POA]],".",Tabla1[[#This Row],[SRS]],".",Tabla1[[#This Row],[AREA]],".",Tabla1[[#This Row],[TIPO]]))</f>
        <v>#REF!</v>
      </c>
      <c r="C947" s="392" t="e">
        <f>IF(Tabla1[[#This Row],[Código_Actividad]]="","",'[5]Formulario PPGR1'!#REF!)</f>
        <v>#REF!</v>
      </c>
      <c r="D947" s="392" t="e">
        <f>IF(Tabla1[[#This Row],[Código_Actividad]]="","",'[5]Formulario PPGR1'!#REF!)</f>
        <v>#REF!</v>
      </c>
      <c r="E947" s="392" t="e">
        <f>IF(Tabla1[[#This Row],[Código_Actividad]]="","",'[5]Formulario PPGR1'!#REF!)</f>
        <v>#REF!</v>
      </c>
      <c r="F947" s="392" t="e">
        <f>IF(Tabla1[[#This Row],[Código_Actividad]]="","",'[5]Formulario PPGR1'!#REF!)</f>
        <v>#REF!</v>
      </c>
      <c r="G947" s="381" t="s">
        <v>2945</v>
      </c>
      <c r="H947" s="381" t="s">
        <v>3010</v>
      </c>
      <c r="I947" s="381" t="s">
        <v>1769</v>
      </c>
      <c r="J947" s="381">
        <v>144</v>
      </c>
      <c r="K947" s="382">
        <v>6</v>
      </c>
      <c r="L947" s="382" t="e">
        <f>[6]!Tabla1[[#This Row],[Cantidad de Insumos]]*[6]!Tabla1[[#This Row],[Precio Unitario]]</f>
        <v>#REF!</v>
      </c>
      <c r="M947" s="383">
        <v>233301</v>
      </c>
      <c r="N947" s="384" t="s">
        <v>33</v>
      </c>
    </row>
    <row r="948" spans="2:14" ht="15.75">
      <c r="B948" s="392" t="e">
        <f>IF(Tabla1[[#This Row],[Código_Actividad]]="","",CONCATENATE(Tabla1[[#This Row],[POA]],".",Tabla1[[#This Row],[SRS]],".",Tabla1[[#This Row],[AREA]],".",Tabla1[[#This Row],[TIPO]]))</f>
        <v>#REF!</v>
      </c>
      <c r="C948" s="392" t="e">
        <f>IF(Tabla1[[#This Row],[Código_Actividad]]="","",'[5]Formulario PPGR1'!#REF!)</f>
        <v>#REF!</v>
      </c>
      <c r="D948" s="392" t="e">
        <f>IF(Tabla1[[#This Row],[Código_Actividad]]="","",'[5]Formulario PPGR1'!#REF!)</f>
        <v>#REF!</v>
      </c>
      <c r="E948" s="392" t="e">
        <f>IF(Tabla1[[#This Row],[Código_Actividad]]="","",'[5]Formulario PPGR1'!#REF!)</f>
        <v>#REF!</v>
      </c>
      <c r="F948" s="392" t="e">
        <f>IF(Tabla1[[#This Row],[Código_Actividad]]="","",'[5]Formulario PPGR1'!#REF!)</f>
        <v>#REF!</v>
      </c>
      <c r="G948" s="381" t="s">
        <v>2945</v>
      </c>
      <c r="H948" s="381" t="s">
        <v>3011</v>
      </c>
      <c r="I948" s="381" t="s">
        <v>1769</v>
      </c>
      <c r="J948" s="381">
        <v>4000</v>
      </c>
      <c r="K948" s="382">
        <v>3.6</v>
      </c>
      <c r="L948" s="382" t="e">
        <f>[6]!Tabla1[[#This Row],[Cantidad de Insumos]]*[6]!Tabla1[[#This Row],[Precio Unitario]]</f>
        <v>#REF!</v>
      </c>
      <c r="M948" s="383">
        <v>233201</v>
      </c>
      <c r="N948" s="384" t="s">
        <v>33</v>
      </c>
    </row>
    <row r="949" spans="2:14" ht="15.75">
      <c r="B949" s="392" t="e">
        <f>IF(Tabla1[[#This Row],[Código_Actividad]]="","",CONCATENATE(Tabla1[[#This Row],[POA]],".",Tabla1[[#This Row],[SRS]],".",Tabla1[[#This Row],[AREA]],".",Tabla1[[#This Row],[TIPO]]))</f>
        <v>#REF!</v>
      </c>
      <c r="C949" s="392" t="e">
        <f>IF(Tabla1[[#This Row],[Código_Actividad]]="","",'[5]Formulario PPGR1'!#REF!)</f>
        <v>#REF!</v>
      </c>
      <c r="D949" s="392" t="e">
        <f>IF(Tabla1[[#This Row],[Código_Actividad]]="","",'[5]Formulario PPGR1'!#REF!)</f>
        <v>#REF!</v>
      </c>
      <c r="E949" s="392" t="e">
        <f>IF(Tabla1[[#This Row],[Código_Actividad]]="","",'[5]Formulario PPGR1'!#REF!)</f>
        <v>#REF!</v>
      </c>
      <c r="F949" s="392" t="e">
        <f>IF(Tabla1[[#This Row],[Código_Actividad]]="","",'[5]Formulario PPGR1'!#REF!)</f>
        <v>#REF!</v>
      </c>
      <c r="G949" s="381" t="s">
        <v>2945</v>
      </c>
      <c r="H949" s="381" t="s">
        <v>3012</v>
      </c>
      <c r="I949" s="381" t="s">
        <v>1769</v>
      </c>
      <c r="J949" s="381">
        <v>2800</v>
      </c>
      <c r="K949" s="382">
        <v>5.7</v>
      </c>
      <c r="L949" s="382" t="e">
        <f>[6]!Tabla1[[#This Row],[Cantidad de Insumos]]*[6]!Tabla1[[#This Row],[Precio Unitario]]</f>
        <v>#REF!</v>
      </c>
      <c r="M949" s="383">
        <v>233201</v>
      </c>
      <c r="N949" s="384" t="s">
        <v>33</v>
      </c>
    </row>
    <row r="950" spans="2:14" ht="15.75">
      <c r="B950" s="392" t="e">
        <f>IF(Tabla1[[#This Row],[Código_Actividad]]="","",CONCATENATE(Tabla1[[#This Row],[POA]],".",Tabla1[[#This Row],[SRS]],".",Tabla1[[#This Row],[AREA]],".",Tabla1[[#This Row],[TIPO]]))</f>
        <v>#REF!</v>
      </c>
      <c r="C950" s="392" t="e">
        <f>IF(Tabla1[[#This Row],[Código_Actividad]]="","",'[5]Formulario PPGR1'!#REF!)</f>
        <v>#REF!</v>
      </c>
      <c r="D950" s="392" t="e">
        <f>IF(Tabla1[[#This Row],[Código_Actividad]]="","",'[5]Formulario PPGR1'!#REF!)</f>
        <v>#REF!</v>
      </c>
      <c r="E950" s="392" t="e">
        <f>IF(Tabla1[[#This Row],[Código_Actividad]]="","",'[5]Formulario PPGR1'!#REF!)</f>
        <v>#REF!</v>
      </c>
      <c r="F950" s="392" t="e">
        <f>IF(Tabla1[[#This Row],[Código_Actividad]]="","",'[5]Formulario PPGR1'!#REF!)</f>
        <v>#REF!</v>
      </c>
      <c r="G950" s="381" t="s">
        <v>2967</v>
      </c>
      <c r="H950" s="381" t="s">
        <v>3013</v>
      </c>
      <c r="I950" s="381" t="s">
        <v>3014</v>
      </c>
      <c r="J950" s="381">
        <v>60</v>
      </c>
      <c r="K950" s="382">
        <v>290</v>
      </c>
      <c r="L950" s="382" t="e">
        <f>[6]!Tabla1[[#This Row],[Cantidad de Insumos]]*[6]!Tabla1[[#This Row],[Precio Unitario]]</f>
        <v>#REF!</v>
      </c>
      <c r="M950" s="383">
        <v>233301</v>
      </c>
      <c r="N950" s="384" t="s">
        <v>33</v>
      </c>
    </row>
    <row r="951" spans="2:14" ht="15.75">
      <c r="B951" s="392" t="e">
        <f>IF(Tabla1[[#This Row],[Código_Actividad]]="","",CONCATENATE(Tabla1[[#This Row],[POA]],".",Tabla1[[#This Row],[SRS]],".",Tabla1[[#This Row],[AREA]],".",Tabla1[[#This Row],[TIPO]]))</f>
        <v>#REF!</v>
      </c>
      <c r="C951" s="392" t="e">
        <f>IF(Tabla1[[#This Row],[Código_Actividad]]="","",'[5]Formulario PPGR1'!#REF!)</f>
        <v>#REF!</v>
      </c>
      <c r="D951" s="392" t="e">
        <f>IF(Tabla1[[#This Row],[Código_Actividad]]="","",'[5]Formulario PPGR1'!#REF!)</f>
        <v>#REF!</v>
      </c>
      <c r="E951" s="392" t="e">
        <f>IF(Tabla1[[#This Row],[Código_Actividad]]="","",'[5]Formulario PPGR1'!#REF!)</f>
        <v>#REF!</v>
      </c>
      <c r="F951" s="392" t="e">
        <f>IF(Tabla1[[#This Row],[Código_Actividad]]="","",'[5]Formulario PPGR1'!#REF!)</f>
        <v>#REF!</v>
      </c>
      <c r="G951" s="381" t="s">
        <v>2967</v>
      </c>
      <c r="H951" s="381" t="s">
        <v>3015</v>
      </c>
      <c r="I951" s="381" t="s">
        <v>3016</v>
      </c>
      <c r="J951" s="381">
        <v>40</v>
      </c>
      <c r="K951" s="382">
        <v>100</v>
      </c>
      <c r="L951" s="382" t="e">
        <f>[6]!Tabla1[[#This Row],[Cantidad de Insumos]]*[6]!Tabla1[[#This Row],[Precio Unitario]]</f>
        <v>#REF!</v>
      </c>
      <c r="M951" s="383">
        <v>233301</v>
      </c>
      <c r="N951" s="384" t="s">
        <v>33</v>
      </c>
    </row>
    <row r="952" spans="2:14" ht="15.75">
      <c r="B952" s="392" t="e">
        <f>IF(Tabla1[[#This Row],[Código_Actividad]]="","",CONCATENATE(Tabla1[[#This Row],[POA]],".",Tabla1[[#This Row],[SRS]],".",Tabla1[[#This Row],[AREA]],".",Tabla1[[#This Row],[TIPO]]))</f>
        <v>#REF!</v>
      </c>
      <c r="C952" s="392" t="e">
        <f>IF(Tabla1[[#This Row],[Código_Actividad]]="","",'[5]Formulario PPGR1'!#REF!)</f>
        <v>#REF!</v>
      </c>
      <c r="D952" s="392" t="e">
        <f>IF(Tabla1[[#This Row],[Código_Actividad]]="","",'[5]Formulario PPGR1'!#REF!)</f>
        <v>#REF!</v>
      </c>
      <c r="E952" s="392" t="e">
        <f>IF(Tabla1[[#This Row],[Código_Actividad]]="","",'[5]Formulario PPGR1'!#REF!)</f>
        <v>#REF!</v>
      </c>
      <c r="F952" s="392" t="e">
        <f>IF(Tabla1[[#This Row],[Código_Actividad]]="","",'[5]Formulario PPGR1'!#REF!)</f>
        <v>#REF!</v>
      </c>
      <c r="G952" s="381" t="s">
        <v>2967</v>
      </c>
      <c r="H952" s="381" t="s">
        <v>3017</v>
      </c>
      <c r="I952" s="381" t="s">
        <v>3016</v>
      </c>
      <c r="J952" s="381">
        <v>200</v>
      </c>
      <c r="K952" s="382">
        <v>85</v>
      </c>
      <c r="L952" s="382" t="e">
        <f>[6]!Tabla1[[#This Row],[Cantidad de Insumos]]*[6]!Tabla1[[#This Row],[Precio Unitario]]</f>
        <v>#REF!</v>
      </c>
      <c r="M952" s="383">
        <v>233301</v>
      </c>
      <c r="N952" s="384" t="s">
        <v>33</v>
      </c>
    </row>
    <row r="953" spans="2:14" ht="15.75">
      <c r="B953" s="392" t="e">
        <f>IF(Tabla1[[#This Row],[Código_Actividad]]="","",CONCATENATE(Tabla1[[#This Row],[POA]],".",Tabla1[[#This Row],[SRS]],".",Tabla1[[#This Row],[AREA]],".",Tabla1[[#This Row],[TIPO]]))</f>
        <v>#REF!</v>
      </c>
      <c r="C953" s="392" t="e">
        <f>IF(Tabla1[[#This Row],[Código_Actividad]]="","",'[5]Formulario PPGR1'!#REF!)</f>
        <v>#REF!</v>
      </c>
      <c r="D953" s="392" t="e">
        <f>IF(Tabla1[[#This Row],[Código_Actividad]]="","",'[5]Formulario PPGR1'!#REF!)</f>
        <v>#REF!</v>
      </c>
      <c r="E953" s="392" t="e">
        <f>IF(Tabla1[[#This Row],[Código_Actividad]]="","",'[5]Formulario PPGR1'!#REF!)</f>
        <v>#REF!</v>
      </c>
      <c r="F953" s="392" t="e">
        <f>IF(Tabla1[[#This Row],[Código_Actividad]]="","",'[5]Formulario PPGR1'!#REF!)</f>
        <v>#REF!</v>
      </c>
      <c r="G953" s="381" t="s">
        <v>2967</v>
      </c>
      <c r="H953" s="381" t="s">
        <v>3018</v>
      </c>
      <c r="I953" s="381" t="s">
        <v>3014</v>
      </c>
      <c r="J953" s="381">
        <v>60</v>
      </c>
      <c r="K953" s="382">
        <v>1500</v>
      </c>
      <c r="L953" s="382" t="e">
        <f>[6]!Tabla1[[#This Row],[Cantidad de Insumos]]*[6]!Tabla1[[#This Row],[Precio Unitario]]</f>
        <v>#REF!</v>
      </c>
      <c r="M953" s="383">
        <v>233301</v>
      </c>
      <c r="N953" s="384" t="s">
        <v>33</v>
      </c>
    </row>
    <row r="954" spans="2:14" ht="15.75">
      <c r="B954" s="392" t="e">
        <f>IF(Tabla1[[#This Row],[Código_Actividad]]="","",CONCATENATE(Tabla1[[#This Row],[POA]],".",Tabla1[[#This Row],[SRS]],".",Tabla1[[#This Row],[AREA]],".",Tabla1[[#This Row],[TIPO]]))</f>
        <v>#REF!</v>
      </c>
      <c r="C954" s="392" t="e">
        <f>IF(Tabla1[[#This Row],[Código_Actividad]]="","",'[5]Formulario PPGR1'!#REF!)</f>
        <v>#REF!</v>
      </c>
      <c r="D954" s="392" t="e">
        <f>IF(Tabla1[[#This Row],[Código_Actividad]]="","",'[5]Formulario PPGR1'!#REF!)</f>
        <v>#REF!</v>
      </c>
      <c r="E954" s="392" t="e">
        <f>IF(Tabla1[[#This Row],[Código_Actividad]]="","",'[5]Formulario PPGR1'!#REF!)</f>
        <v>#REF!</v>
      </c>
      <c r="F954" s="392" t="e">
        <f>IF(Tabla1[[#This Row],[Código_Actividad]]="","",'[5]Formulario PPGR1'!#REF!)</f>
        <v>#REF!</v>
      </c>
      <c r="G954" s="381" t="s">
        <v>2967</v>
      </c>
      <c r="H954" s="381" t="s">
        <v>3019</v>
      </c>
      <c r="I954" s="381" t="s">
        <v>3016</v>
      </c>
      <c r="J954" s="381">
        <v>16</v>
      </c>
      <c r="K954" s="382">
        <v>1500</v>
      </c>
      <c r="L954" s="382" t="e">
        <f>[6]!Tabla1[[#This Row],[Cantidad de Insumos]]*[6]!Tabla1[[#This Row],[Precio Unitario]]</f>
        <v>#REF!</v>
      </c>
      <c r="M954" s="383">
        <v>233301</v>
      </c>
      <c r="N954" s="384" t="s">
        <v>33</v>
      </c>
    </row>
    <row r="955" spans="2:14" ht="15.75">
      <c r="B955" s="392" t="e">
        <f>IF(Tabla1[[#This Row],[Código_Actividad]]="","",CONCATENATE(Tabla1[[#This Row],[POA]],".",Tabla1[[#This Row],[SRS]],".",Tabla1[[#This Row],[AREA]],".",Tabla1[[#This Row],[TIPO]]))</f>
        <v>#REF!</v>
      </c>
      <c r="C955" s="392" t="e">
        <f>IF(Tabla1[[#This Row],[Código_Actividad]]="","",'[5]Formulario PPGR1'!#REF!)</f>
        <v>#REF!</v>
      </c>
      <c r="D955" s="392" t="e">
        <f>IF(Tabla1[[#This Row],[Código_Actividad]]="","",'[5]Formulario PPGR1'!#REF!)</f>
        <v>#REF!</v>
      </c>
      <c r="E955" s="392" t="e">
        <f>IF(Tabla1[[#This Row],[Código_Actividad]]="","",'[5]Formulario PPGR1'!#REF!)</f>
        <v>#REF!</v>
      </c>
      <c r="F955" s="392" t="e">
        <f>IF(Tabla1[[#This Row],[Código_Actividad]]="","",'[5]Formulario PPGR1'!#REF!)</f>
        <v>#REF!</v>
      </c>
      <c r="G955" s="381" t="s">
        <v>2967</v>
      </c>
      <c r="H955" s="381" t="s">
        <v>3020</v>
      </c>
      <c r="I955" s="381" t="s">
        <v>3016</v>
      </c>
      <c r="J955" s="381">
        <v>20</v>
      </c>
      <c r="K955" s="382">
        <v>1500</v>
      </c>
      <c r="L955" s="382" t="e">
        <f>[6]!Tabla1[[#This Row],[Cantidad de Insumos]]*[6]!Tabla1[[#This Row],[Precio Unitario]]</f>
        <v>#REF!</v>
      </c>
      <c r="M955" s="383">
        <v>233301</v>
      </c>
      <c r="N955" s="384" t="s">
        <v>33</v>
      </c>
    </row>
    <row r="956" spans="2:14" ht="15.75">
      <c r="B956" s="392" t="e">
        <f>IF(Tabla1[[#This Row],[Código_Actividad]]="","",CONCATENATE(Tabla1[[#This Row],[POA]],".",Tabla1[[#This Row],[SRS]],".",Tabla1[[#This Row],[AREA]],".",Tabla1[[#This Row],[TIPO]]))</f>
        <v>#REF!</v>
      </c>
      <c r="C956" s="392" t="e">
        <f>IF(Tabla1[[#This Row],[Código_Actividad]]="","",'[5]Formulario PPGR1'!#REF!)</f>
        <v>#REF!</v>
      </c>
      <c r="D956" s="392" t="e">
        <f>IF(Tabla1[[#This Row],[Código_Actividad]]="","",'[5]Formulario PPGR1'!#REF!)</f>
        <v>#REF!</v>
      </c>
      <c r="E956" s="392" t="e">
        <f>IF(Tabla1[[#This Row],[Código_Actividad]]="","",'[5]Formulario PPGR1'!#REF!)</f>
        <v>#REF!</v>
      </c>
      <c r="F956" s="392" t="e">
        <f>IF(Tabla1[[#This Row],[Código_Actividad]]="","",'[5]Formulario PPGR1'!#REF!)</f>
        <v>#REF!</v>
      </c>
      <c r="G956" s="381" t="s">
        <v>2967</v>
      </c>
      <c r="H956" s="381" t="s">
        <v>3021</v>
      </c>
      <c r="I956" s="381" t="s">
        <v>3016</v>
      </c>
      <c r="J956" s="381">
        <v>20</v>
      </c>
      <c r="K956" s="382">
        <v>4</v>
      </c>
      <c r="L956" s="382" t="e">
        <f>[6]!Tabla1[[#This Row],[Cantidad de Insumos]]*[6]!Tabla1[[#This Row],[Precio Unitario]]</f>
        <v>#REF!</v>
      </c>
      <c r="M956" s="383">
        <v>233301</v>
      </c>
      <c r="N956" s="384" t="s">
        <v>33</v>
      </c>
    </row>
    <row r="957" spans="2:14" ht="15.75">
      <c r="B957" s="392" t="e">
        <f>IF(Tabla1[[#This Row],[Código_Actividad]]="","",CONCATENATE(Tabla1[[#This Row],[POA]],".",Tabla1[[#This Row],[SRS]],".",Tabla1[[#This Row],[AREA]],".",Tabla1[[#This Row],[TIPO]]))</f>
        <v>#REF!</v>
      </c>
      <c r="C957" s="392" t="e">
        <f>IF(Tabla1[[#This Row],[Código_Actividad]]="","",'[5]Formulario PPGR1'!#REF!)</f>
        <v>#REF!</v>
      </c>
      <c r="D957" s="392" t="e">
        <f>IF(Tabla1[[#This Row],[Código_Actividad]]="","",'[5]Formulario PPGR1'!#REF!)</f>
        <v>#REF!</v>
      </c>
      <c r="E957" s="392" t="e">
        <f>IF(Tabla1[[#This Row],[Código_Actividad]]="","",'[5]Formulario PPGR1'!#REF!)</f>
        <v>#REF!</v>
      </c>
      <c r="F957" s="392" t="e">
        <f>IF(Tabla1[[#This Row],[Código_Actividad]]="","",'[5]Formulario PPGR1'!#REF!)</f>
        <v>#REF!</v>
      </c>
      <c r="G957" s="381" t="s">
        <v>2967</v>
      </c>
      <c r="H957" s="381" t="s">
        <v>3022</v>
      </c>
      <c r="I957" s="381" t="s">
        <v>3016</v>
      </c>
      <c r="J957" s="381">
        <v>20</v>
      </c>
      <c r="K957" s="382">
        <v>1500</v>
      </c>
      <c r="L957" s="382" t="e">
        <f>[6]!Tabla1[[#This Row],[Cantidad de Insumos]]*[6]!Tabla1[[#This Row],[Precio Unitario]]</f>
        <v>#REF!</v>
      </c>
      <c r="M957" s="383">
        <v>233301</v>
      </c>
      <c r="N957" s="384" t="s">
        <v>33</v>
      </c>
    </row>
    <row r="958" spans="2:14" ht="15.75">
      <c r="B958" s="392" t="e">
        <f>IF(Tabla1[[#This Row],[Código_Actividad]]="","",CONCATENATE(Tabla1[[#This Row],[POA]],".",Tabla1[[#This Row],[SRS]],".",Tabla1[[#This Row],[AREA]],".",Tabla1[[#This Row],[TIPO]]))</f>
        <v>#REF!</v>
      </c>
      <c r="C958" s="392" t="e">
        <f>IF(Tabla1[[#This Row],[Código_Actividad]]="","",'[5]Formulario PPGR1'!#REF!)</f>
        <v>#REF!</v>
      </c>
      <c r="D958" s="392" t="e">
        <f>IF(Tabla1[[#This Row],[Código_Actividad]]="","",'[5]Formulario PPGR1'!#REF!)</f>
        <v>#REF!</v>
      </c>
      <c r="E958" s="392" t="e">
        <f>IF(Tabla1[[#This Row],[Código_Actividad]]="","",'[5]Formulario PPGR1'!#REF!)</f>
        <v>#REF!</v>
      </c>
      <c r="F958" s="392" t="e">
        <f>IF(Tabla1[[#This Row],[Código_Actividad]]="","",'[5]Formulario PPGR1'!#REF!)</f>
        <v>#REF!</v>
      </c>
      <c r="G958" s="381" t="s">
        <v>2967</v>
      </c>
      <c r="H958" s="381" t="s">
        <v>3023</v>
      </c>
      <c r="I958" s="381" t="s">
        <v>3016</v>
      </c>
      <c r="J958" s="381">
        <v>20</v>
      </c>
      <c r="K958" s="382">
        <v>1500</v>
      </c>
      <c r="L958" s="382" t="e">
        <f>[6]!Tabla1[[#This Row],[Cantidad de Insumos]]*[6]!Tabla1[[#This Row],[Precio Unitario]]</f>
        <v>#REF!</v>
      </c>
      <c r="M958" s="383">
        <v>233301</v>
      </c>
      <c r="N958" s="384" t="s">
        <v>33</v>
      </c>
    </row>
    <row r="959" spans="2:14" ht="15.75">
      <c r="B959" s="392" t="e">
        <f>IF(Tabla1[[#This Row],[Código_Actividad]]="","",CONCATENATE(Tabla1[[#This Row],[POA]],".",Tabla1[[#This Row],[SRS]],".",Tabla1[[#This Row],[AREA]],".",Tabla1[[#This Row],[TIPO]]))</f>
        <v>#REF!</v>
      </c>
      <c r="C959" s="392" t="e">
        <f>IF(Tabla1[[#This Row],[Código_Actividad]]="","",'[5]Formulario PPGR1'!#REF!)</f>
        <v>#REF!</v>
      </c>
      <c r="D959" s="392" t="e">
        <f>IF(Tabla1[[#This Row],[Código_Actividad]]="","",'[5]Formulario PPGR1'!#REF!)</f>
        <v>#REF!</v>
      </c>
      <c r="E959" s="392" t="e">
        <f>IF(Tabla1[[#This Row],[Código_Actividad]]="","",'[5]Formulario PPGR1'!#REF!)</f>
        <v>#REF!</v>
      </c>
      <c r="F959" s="392" t="e">
        <f>IF(Tabla1[[#This Row],[Código_Actividad]]="","",'[5]Formulario PPGR1'!#REF!)</f>
        <v>#REF!</v>
      </c>
      <c r="G959" s="381" t="s">
        <v>2967</v>
      </c>
      <c r="H959" s="381" t="s">
        <v>3024</v>
      </c>
      <c r="I959" s="381" t="s">
        <v>3016</v>
      </c>
      <c r="J959" s="381">
        <v>20</v>
      </c>
      <c r="K959" s="382">
        <v>1500</v>
      </c>
      <c r="L959" s="382" t="e">
        <f>[6]!Tabla1[[#This Row],[Cantidad de Insumos]]*[6]!Tabla1[[#This Row],[Precio Unitario]]</f>
        <v>#REF!</v>
      </c>
      <c r="M959" s="383">
        <v>233301</v>
      </c>
      <c r="N959" s="384" t="s">
        <v>33</v>
      </c>
    </row>
    <row r="960" spans="2:14" ht="15.75">
      <c r="B960" s="392" t="e">
        <f>IF(Tabla1[[#This Row],[Código_Actividad]]="","",CONCATENATE(Tabla1[[#This Row],[POA]],".",Tabla1[[#This Row],[SRS]],".",Tabla1[[#This Row],[AREA]],".",Tabla1[[#This Row],[TIPO]]))</f>
        <v>#REF!</v>
      </c>
      <c r="C960" s="392" t="e">
        <f>IF(Tabla1[[#This Row],[Código_Actividad]]="","",'[5]Formulario PPGR1'!#REF!)</f>
        <v>#REF!</v>
      </c>
      <c r="D960" s="392" t="e">
        <f>IF(Tabla1[[#This Row],[Código_Actividad]]="","",'[5]Formulario PPGR1'!#REF!)</f>
        <v>#REF!</v>
      </c>
      <c r="E960" s="392" t="e">
        <f>IF(Tabla1[[#This Row],[Código_Actividad]]="","",'[5]Formulario PPGR1'!#REF!)</f>
        <v>#REF!</v>
      </c>
      <c r="F960" s="392" t="e">
        <f>IF(Tabla1[[#This Row],[Código_Actividad]]="","",'[5]Formulario PPGR1'!#REF!)</f>
        <v>#REF!</v>
      </c>
      <c r="G960" s="381" t="s">
        <v>2967</v>
      </c>
      <c r="H960" s="381" t="s">
        <v>3025</v>
      </c>
      <c r="I960" s="381" t="s">
        <v>3016</v>
      </c>
      <c r="J960" s="381">
        <v>20</v>
      </c>
      <c r="K960" s="382">
        <v>100</v>
      </c>
      <c r="L960" s="382" t="e">
        <f>[6]!Tabla1[[#This Row],[Cantidad de Insumos]]*[6]!Tabla1[[#This Row],[Precio Unitario]]</f>
        <v>#REF!</v>
      </c>
      <c r="M960" s="383">
        <v>233301</v>
      </c>
      <c r="N960" s="384" t="s">
        <v>33</v>
      </c>
    </row>
    <row r="961" spans="2:14" ht="15.75">
      <c r="B961" s="392" t="e">
        <f>IF(Tabla1[[#This Row],[Código_Actividad]]="","",CONCATENATE(Tabla1[[#This Row],[POA]],".",Tabla1[[#This Row],[SRS]],".",Tabla1[[#This Row],[AREA]],".",Tabla1[[#This Row],[TIPO]]))</f>
        <v>#REF!</v>
      </c>
      <c r="C961" s="392" t="e">
        <f>IF(Tabla1[[#This Row],[Código_Actividad]]="","",'[5]Formulario PPGR1'!#REF!)</f>
        <v>#REF!</v>
      </c>
      <c r="D961" s="392" t="e">
        <f>IF(Tabla1[[#This Row],[Código_Actividad]]="","",'[5]Formulario PPGR1'!#REF!)</f>
        <v>#REF!</v>
      </c>
      <c r="E961" s="392" t="e">
        <f>IF(Tabla1[[#This Row],[Código_Actividad]]="","",'[5]Formulario PPGR1'!#REF!)</f>
        <v>#REF!</v>
      </c>
      <c r="F961" s="392" t="e">
        <f>IF(Tabla1[[#This Row],[Código_Actividad]]="","",'[5]Formulario PPGR1'!#REF!)</f>
        <v>#REF!</v>
      </c>
      <c r="G961" s="381" t="s">
        <v>2967</v>
      </c>
      <c r="H961" s="381" t="s">
        <v>3026</v>
      </c>
      <c r="I961" s="381" t="s">
        <v>3016</v>
      </c>
      <c r="J961" s="381">
        <v>200</v>
      </c>
      <c r="K961" s="382">
        <v>1500</v>
      </c>
      <c r="L961" s="382" t="e">
        <f>[6]!Tabla1[[#This Row],[Cantidad de Insumos]]*[6]!Tabla1[[#This Row],[Precio Unitario]]</f>
        <v>#REF!</v>
      </c>
      <c r="M961" s="383">
        <v>233301</v>
      </c>
      <c r="N961" s="384" t="s">
        <v>33</v>
      </c>
    </row>
    <row r="962" spans="2:14" ht="15.75">
      <c r="B962" s="392" t="e">
        <f>IF(Tabla1[[#This Row],[Código_Actividad]]="","",CONCATENATE(Tabla1[[#This Row],[POA]],".",Tabla1[[#This Row],[SRS]],".",Tabla1[[#This Row],[AREA]],".",Tabla1[[#This Row],[TIPO]]))</f>
        <v>#REF!</v>
      </c>
      <c r="C962" s="392" t="e">
        <f>IF(Tabla1[[#This Row],[Código_Actividad]]="","",'[5]Formulario PPGR1'!#REF!)</f>
        <v>#REF!</v>
      </c>
      <c r="D962" s="392" t="e">
        <f>IF(Tabla1[[#This Row],[Código_Actividad]]="","",'[5]Formulario PPGR1'!#REF!)</f>
        <v>#REF!</v>
      </c>
      <c r="E962" s="392" t="e">
        <f>IF(Tabla1[[#This Row],[Código_Actividad]]="","",'[5]Formulario PPGR1'!#REF!)</f>
        <v>#REF!</v>
      </c>
      <c r="F962" s="392" t="e">
        <f>IF(Tabla1[[#This Row],[Código_Actividad]]="","",'[5]Formulario PPGR1'!#REF!)</f>
        <v>#REF!</v>
      </c>
      <c r="G962" s="381" t="s">
        <v>2967</v>
      </c>
      <c r="H962" s="381" t="s">
        <v>3027</v>
      </c>
      <c r="I962" s="381" t="s">
        <v>3016</v>
      </c>
      <c r="J962" s="381">
        <v>20</v>
      </c>
      <c r="K962" s="382">
        <v>1500</v>
      </c>
      <c r="L962" s="382" t="e">
        <f>[6]!Tabla1[[#This Row],[Cantidad de Insumos]]*[6]!Tabla1[[#This Row],[Precio Unitario]]</f>
        <v>#REF!</v>
      </c>
      <c r="M962" s="383">
        <v>233301</v>
      </c>
      <c r="N962" s="384" t="s">
        <v>33</v>
      </c>
    </row>
    <row r="963" spans="2:14" ht="15.75">
      <c r="B963" s="392" t="e">
        <f>IF(Tabla1[[#This Row],[Código_Actividad]]="","",CONCATENATE(Tabla1[[#This Row],[POA]],".",Tabla1[[#This Row],[SRS]],".",Tabla1[[#This Row],[AREA]],".",Tabla1[[#This Row],[TIPO]]))</f>
        <v>#REF!</v>
      </c>
      <c r="C963" s="392" t="e">
        <f>IF(Tabla1[[#This Row],[Código_Actividad]]="","",'[5]Formulario PPGR1'!#REF!)</f>
        <v>#REF!</v>
      </c>
      <c r="D963" s="392" t="e">
        <f>IF(Tabla1[[#This Row],[Código_Actividad]]="","",'[5]Formulario PPGR1'!#REF!)</f>
        <v>#REF!</v>
      </c>
      <c r="E963" s="392" t="e">
        <f>IF(Tabla1[[#This Row],[Código_Actividad]]="","",'[5]Formulario PPGR1'!#REF!)</f>
        <v>#REF!</v>
      </c>
      <c r="F963" s="392" t="e">
        <f>IF(Tabla1[[#This Row],[Código_Actividad]]="","",'[5]Formulario PPGR1'!#REF!)</f>
        <v>#REF!</v>
      </c>
      <c r="G963" s="381" t="s">
        <v>2967</v>
      </c>
      <c r="H963" s="381" t="s">
        <v>3028</v>
      </c>
      <c r="I963" s="381" t="s">
        <v>3016</v>
      </c>
      <c r="J963" s="381">
        <v>20</v>
      </c>
      <c r="K963" s="382">
        <v>1500</v>
      </c>
      <c r="L963" s="382" t="e">
        <f>[6]!Tabla1[[#This Row],[Cantidad de Insumos]]*[6]!Tabla1[[#This Row],[Precio Unitario]]</f>
        <v>#REF!</v>
      </c>
      <c r="M963" s="383">
        <v>233301</v>
      </c>
      <c r="N963" s="384" t="s">
        <v>33</v>
      </c>
    </row>
    <row r="964" spans="2:14" ht="15.75">
      <c r="B964" s="392" t="e">
        <f>IF(Tabla1[[#This Row],[Código_Actividad]]="","",CONCATENATE(Tabla1[[#This Row],[POA]],".",Tabla1[[#This Row],[SRS]],".",Tabla1[[#This Row],[AREA]],".",Tabla1[[#This Row],[TIPO]]))</f>
        <v>#REF!</v>
      </c>
      <c r="C964" s="392" t="e">
        <f>IF(Tabla1[[#This Row],[Código_Actividad]]="","",'[5]Formulario PPGR1'!#REF!)</f>
        <v>#REF!</v>
      </c>
      <c r="D964" s="392" t="e">
        <f>IF(Tabla1[[#This Row],[Código_Actividad]]="","",'[5]Formulario PPGR1'!#REF!)</f>
        <v>#REF!</v>
      </c>
      <c r="E964" s="392" t="e">
        <f>IF(Tabla1[[#This Row],[Código_Actividad]]="","",'[5]Formulario PPGR1'!#REF!)</f>
        <v>#REF!</v>
      </c>
      <c r="F964" s="392" t="e">
        <f>IF(Tabla1[[#This Row],[Código_Actividad]]="","",'[5]Formulario PPGR1'!#REF!)</f>
        <v>#REF!</v>
      </c>
      <c r="G964" s="381" t="s">
        <v>2967</v>
      </c>
      <c r="H964" s="381" t="s">
        <v>3029</v>
      </c>
      <c r="I964" s="381" t="s">
        <v>3016</v>
      </c>
      <c r="J964" s="381">
        <v>24</v>
      </c>
      <c r="K964" s="382">
        <v>1600</v>
      </c>
      <c r="L964" s="382" t="e">
        <f>[6]!Tabla1[[#This Row],[Cantidad de Insumos]]*[6]!Tabla1[[#This Row],[Precio Unitario]]</f>
        <v>#REF!</v>
      </c>
      <c r="M964" s="383">
        <v>233301</v>
      </c>
      <c r="N964" s="384" t="s">
        <v>33</v>
      </c>
    </row>
    <row r="965" spans="2:14" ht="15.75">
      <c r="B965" s="392" t="e">
        <f>IF(Tabla1[[#This Row],[Código_Actividad]]="","",CONCATENATE(Tabla1[[#This Row],[POA]],".",Tabla1[[#This Row],[SRS]],".",Tabla1[[#This Row],[AREA]],".",Tabla1[[#This Row],[TIPO]]))</f>
        <v>#REF!</v>
      </c>
      <c r="C965" s="392" t="e">
        <f>IF(Tabla1[[#This Row],[Código_Actividad]]="","",'[5]Formulario PPGR1'!#REF!)</f>
        <v>#REF!</v>
      </c>
      <c r="D965" s="392" t="e">
        <f>IF(Tabla1[[#This Row],[Código_Actividad]]="","",'[5]Formulario PPGR1'!#REF!)</f>
        <v>#REF!</v>
      </c>
      <c r="E965" s="392" t="e">
        <f>IF(Tabla1[[#This Row],[Código_Actividad]]="","",'[5]Formulario PPGR1'!#REF!)</f>
        <v>#REF!</v>
      </c>
      <c r="F965" s="392" t="e">
        <f>IF(Tabla1[[#This Row],[Código_Actividad]]="","",'[5]Formulario PPGR1'!#REF!)</f>
        <v>#REF!</v>
      </c>
      <c r="G965" s="381" t="s">
        <v>2967</v>
      </c>
      <c r="H965" s="381" t="s">
        <v>3030</v>
      </c>
      <c r="I965" s="381" t="s">
        <v>3016</v>
      </c>
      <c r="J965" s="381">
        <v>20</v>
      </c>
      <c r="K965" s="382">
        <v>1500</v>
      </c>
      <c r="L965" s="382" t="e">
        <f>[6]!Tabla1[[#This Row],[Cantidad de Insumos]]*[6]!Tabla1[[#This Row],[Precio Unitario]]</f>
        <v>#REF!</v>
      </c>
      <c r="M965" s="383">
        <v>233301</v>
      </c>
      <c r="N965" s="384" t="s">
        <v>33</v>
      </c>
    </row>
    <row r="966" spans="2:14" ht="15.75">
      <c r="B966" s="392" t="e">
        <f>IF(Tabla1[[#This Row],[Código_Actividad]]="","",CONCATENATE(Tabla1[[#This Row],[POA]],".",Tabla1[[#This Row],[SRS]],".",Tabla1[[#This Row],[AREA]],".",Tabla1[[#This Row],[TIPO]]))</f>
        <v>#REF!</v>
      </c>
      <c r="C966" s="392" t="e">
        <f>IF(Tabla1[[#This Row],[Código_Actividad]]="","",'[5]Formulario PPGR1'!#REF!)</f>
        <v>#REF!</v>
      </c>
      <c r="D966" s="392" t="e">
        <f>IF(Tabla1[[#This Row],[Código_Actividad]]="","",'[5]Formulario PPGR1'!#REF!)</f>
        <v>#REF!</v>
      </c>
      <c r="E966" s="392" t="e">
        <f>IF(Tabla1[[#This Row],[Código_Actividad]]="","",'[5]Formulario PPGR1'!#REF!)</f>
        <v>#REF!</v>
      </c>
      <c r="F966" s="392" t="e">
        <f>IF(Tabla1[[#This Row],[Código_Actividad]]="","",'[5]Formulario PPGR1'!#REF!)</f>
        <v>#REF!</v>
      </c>
      <c r="G966" s="381" t="s">
        <v>2967</v>
      </c>
      <c r="H966" s="381" t="s">
        <v>3031</v>
      </c>
      <c r="I966" s="381" t="s">
        <v>3016</v>
      </c>
      <c r="J966" s="381">
        <v>20</v>
      </c>
      <c r="K966" s="382">
        <v>1300</v>
      </c>
      <c r="L966" s="382" t="e">
        <f>[6]!Tabla1[[#This Row],[Cantidad de Insumos]]*[6]!Tabla1[[#This Row],[Precio Unitario]]</f>
        <v>#REF!</v>
      </c>
      <c r="M966" s="383">
        <v>233301</v>
      </c>
      <c r="N966" s="384" t="s">
        <v>33</v>
      </c>
    </row>
    <row r="967" spans="2:14" ht="15.75">
      <c r="B967" s="392" t="e">
        <f>IF(Tabla1[[#This Row],[Código_Actividad]]="","",CONCATENATE(Tabla1[[#This Row],[POA]],".",Tabla1[[#This Row],[SRS]],".",Tabla1[[#This Row],[AREA]],".",Tabla1[[#This Row],[TIPO]]))</f>
        <v>#REF!</v>
      </c>
      <c r="C967" s="392" t="e">
        <f>IF(Tabla1[[#This Row],[Código_Actividad]]="","",'[5]Formulario PPGR1'!#REF!)</f>
        <v>#REF!</v>
      </c>
      <c r="D967" s="392" t="e">
        <f>IF(Tabla1[[#This Row],[Código_Actividad]]="","",'[5]Formulario PPGR1'!#REF!)</f>
        <v>#REF!</v>
      </c>
      <c r="E967" s="392" t="e">
        <f>IF(Tabla1[[#This Row],[Código_Actividad]]="","",'[5]Formulario PPGR1'!#REF!)</f>
        <v>#REF!</v>
      </c>
      <c r="F967" s="392" t="e">
        <f>IF(Tabla1[[#This Row],[Código_Actividad]]="","",'[5]Formulario PPGR1'!#REF!)</f>
        <v>#REF!</v>
      </c>
      <c r="G967" s="381" t="s">
        <v>2967</v>
      </c>
      <c r="H967" s="381" t="s">
        <v>3032</v>
      </c>
      <c r="I967" s="381" t="s">
        <v>3016</v>
      </c>
      <c r="J967" s="381">
        <v>20</v>
      </c>
      <c r="K967" s="382">
        <v>1500</v>
      </c>
      <c r="L967" s="382" t="e">
        <f>[6]!Tabla1[[#This Row],[Cantidad de Insumos]]*[6]!Tabla1[[#This Row],[Precio Unitario]]</f>
        <v>#REF!</v>
      </c>
      <c r="M967" s="383">
        <v>233301</v>
      </c>
      <c r="N967" s="384" t="s">
        <v>33</v>
      </c>
    </row>
    <row r="968" spans="2:14" ht="15.75">
      <c r="B968" s="392" t="e">
        <f>IF(Tabla1[[#This Row],[Código_Actividad]]="","",CONCATENATE(Tabla1[[#This Row],[POA]],".",Tabla1[[#This Row],[SRS]],".",Tabla1[[#This Row],[AREA]],".",Tabla1[[#This Row],[TIPO]]))</f>
        <v>#REF!</v>
      </c>
      <c r="C968" s="392" t="e">
        <f>IF(Tabla1[[#This Row],[Código_Actividad]]="","",'[5]Formulario PPGR1'!#REF!)</f>
        <v>#REF!</v>
      </c>
      <c r="D968" s="392" t="e">
        <f>IF(Tabla1[[#This Row],[Código_Actividad]]="","",'[5]Formulario PPGR1'!#REF!)</f>
        <v>#REF!</v>
      </c>
      <c r="E968" s="392" t="e">
        <f>IF(Tabla1[[#This Row],[Código_Actividad]]="","",'[5]Formulario PPGR1'!#REF!)</f>
        <v>#REF!</v>
      </c>
      <c r="F968" s="392" t="e">
        <f>IF(Tabla1[[#This Row],[Código_Actividad]]="","",'[5]Formulario PPGR1'!#REF!)</f>
        <v>#REF!</v>
      </c>
      <c r="G968" s="381" t="s">
        <v>2967</v>
      </c>
      <c r="H968" s="381" t="s">
        <v>3033</v>
      </c>
      <c r="I968" s="381" t="s">
        <v>3016</v>
      </c>
      <c r="J968" s="381">
        <v>20</v>
      </c>
      <c r="K968" s="382">
        <v>1600</v>
      </c>
      <c r="L968" s="382" t="e">
        <f>[6]!Tabla1[[#This Row],[Cantidad de Insumos]]*[6]!Tabla1[[#This Row],[Precio Unitario]]</f>
        <v>#REF!</v>
      </c>
      <c r="M968" s="383">
        <v>233301</v>
      </c>
      <c r="N968" s="384" t="s">
        <v>33</v>
      </c>
    </row>
    <row r="969" spans="2:14" ht="15.75">
      <c r="B969" s="392" t="e">
        <f>IF(Tabla1[[#This Row],[Código_Actividad]]="","",CONCATENATE(Tabla1[[#This Row],[POA]],".",Tabla1[[#This Row],[SRS]],".",Tabla1[[#This Row],[AREA]],".",Tabla1[[#This Row],[TIPO]]))</f>
        <v>#REF!</v>
      </c>
      <c r="C969" s="392" t="e">
        <f>IF(Tabla1[[#This Row],[Código_Actividad]]="","",'[5]Formulario PPGR1'!#REF!)</f>
        <v>#REF!</v>
      </c>
      <c r="D969" s="392" t="e">
        <f>IF(Tabla1[[#This Row],[Código_Actividad]]="","",'[5]Formulario PPGR1'!#REF!)</f>
        <v>#REF!</v>
      </c>
      <c r="E969" s="392" t="e">
        <f>IF(Tabla1[[#This Row],[Código_Actividad]]="","",'[5]Formulario PPGR1'!#REF!)</f>
        <v>#REF!</v>
      </c>
      <c r="F969" s="392" t="e">
        <f>IF(Tabla1[[#This Row],[Código_Actividad]]="","",'[5]Formulario PPGR1'!#REF!)</f>
        <v>#REF!</v>
      </c>
      <c r="G969" s="381" t="s">
        <v>2967</v>
      </c>
      <c r="H969" s="381" t="s">
        <v>3034</v>
      </c>
      <c r="I969" s="381" t="s">
        <v>3016</v>
      </c>
      <c r="J969" s="381">
        <v>16</v>
      </c>
      <c r="K969" s="382">
        <v>1500</v>
      </c>
      <c r="L969" s="382" t="e">
        <f>[6]!Tabla1[[#This Row],[Cantidad de Insumos]]*[6]!Tabla1[[#This Row],[Precio Unitario]]</f>
        <v>#REF!</v>
      </c>
      <c r="M969" s="383">
        <v>233301</v>
      </c>
      <c r="N969" s="384" t="s">
        <v>33</v>
      </c>
    </row>
    <row r="970" spans="2:14" ht="15.75">
      <c r="B970" s="392" t="e">
        <f>IF(Tabla1[[#This Row],[Código_Actividad]]="","",CONCATENATE(Tabla1[[#This Row],[POA]],".",Tabla1[[#This Row],[SRS]],".",Tabla1[[#This Row],[AREA]],".",Tabla1[[#This Row],[TIPO]]))</f>
        <v>#REF!</v>
      </c>
      <c r="C970" s="392" t="e">
        <f>IF(Tabla1[[#This Row],[Código_Actividad]]="","",'[5]Formulario PPGR1'!#REF!)</f>
        <v>#REF!</v>
      </c>
      <c r="D970" s="392" t="e">
        <f>IF(Tabla1[[#This Row],[Código_Actividad]]="","",'[5]Formulario PPGR1'!#REF!)</f>
        <v>#REF!</v>
      </c>
      <c r="E970" s="392" t="e">
        <f>IF(Tabla1[[#This Row],[Código_Actividad]]="","",'[5]Formulario PPGR1'!#REF!)</f>
        <v>#REF!</v>
      </c>
      <c r="F970" s="392" t="e">
        <f>IF(Tabla1[[#This Row],[Código_Actividad]]="","",'[5]Formulario PPGR1'!#REF!)</f>
        <v>#REF!</v>
      </c>
      <c r="G970" s="381" t="s">
        <v>2967</v>
      </c>
      <c r="H970" s="381" t="s">
        <v>3035</v>
      </c>
      <c r="I970" s="381" t="s">
        <v>3016</v>
      </c>
      <c r="J970" s="381">
        <v>16</v>
      </c>
      <c r="K970" s="382">
        <v>400</v>
      </c>
      <c r="L970" s="382" t="e">
        <f>[6]!Tabla1[[#This Row],[Cantidad de Insumos]]*[6]!Tabla1[[#This Row],[Precio Unitario]]</f>
        <v>#REF!</v>
      </c>
      <c r="M970" s="383">
        <v>233301</v>
      </c>
      <c r="N970" s="384" t="s">
        <v>33</v>
      </c>
    </row>
    <row r="971" spans="2:14" ht="15.75">
      <c r="B971" s="392" t="e">
        <f>IF(Tabla1[[#This Row],[Código_Actividad]]="","",CONCATENATE(Tabla1[[#This Row],[POA]],".",Tabla1[[#This Row],[SRS]],".",Tabla1[[#This Row],[AREA]],".",Tabla1[[#This Row],[TIPO]]))</f>
        <v>#REF!</v>
      </c>
      <c r="C971" s="392" t="e">
        <f>IF(Tabla1[[#This Row],[Código_Actividad]]="","",'[5]Formulario PPGR1'!#REF!)</f>
        <v>#REF!</v>
      </c>
      <c r="D971" s="392" t="e">
        <f>IF(Tabla1[[#This Row],[Código_Actividad]]="","",'[5]Formulario PPGR1'!#REF!)</f>
        <v>#REF!</v>
      </c>
      <c r="E971" s="392" t="e">
        <f>IF(Tabla1[[#This Row],[Código_Actividad]]="","",'[5]Formulario PPGR1'!#REF!)</f>
        <v>#REF!</v>
      </c>
      <c r="F971" s="392" t="e">
        <f>IF(Tabla1[[#This Row],[Código_Actividad]]="","",'[5]Formulario PPGR1'!#REF!)</f>
        <v>#REF!</v>
      </c>
      <c r="G971" s="381" t="s">
        <v>2967</v>
      </c>
      <c r="H971" s="381" t="s">
        <v>3036</v>
      </c>
      <c r="I971" s="381" t="s">
        <v>3016</v>
      </c>
      <c r="J971" s="381">
        <v>400</v>
      </c>
      <c r="K971" s="382">
        <v>1200</v>
      </c>
      <c r="L971" s="382" t="e">
        <f>[6]!Tabla1[[#This Row],[Cantidad de Insumos]]*[6]!Tabla1[[#This Row],[Precio Unitario]]</f>
        <v>#REF!</v>
      </c>
      <c r="M971" s="383">
        <v>233301</v>
      </c>
      <c r="N971" s="384" t="s">
        <v>33</v>
      </c>
    </row>
    <row r="972" spans="2:14" ht="15.75">
      <c r="B972" s="392" t="e">
        <f>IF(Tabla1[[#This Row],[Código_Actividad]]="","",CONCATENATE(Tabla1[[#This Row],[POA]],".",Tabla1[[#This Row],[SRS]],".",Tabla1[[#This Row],[AREA]],".",Tabla1[[#This Row],[TIPO]]))</f>
        <v>#REF!</v>
      </c>
      <c r="C972" s="392" t="e">
        <f>IF(Tabla1[[#This Row],[Código_Actividad]]="","",'[5]Formulario PPGR1'!#REF!)</f>
        <v>#REF!</v>
      </c>
      <c r="D972" s="392" t="e">
        <f>IF(Tabla1[[#This Row],[Código_Actividad]]="","",'[5]Formulario PPGR1'!#REF!)</f>
        <v>#REF!</v>
      </c>
      <c r="E972" s="392" t="e">
        <f>IF(Tabla1[[#This Row],[Código_Actividad]]="","",'[5]Formulario PPGR1'!#REF!)</f>
        <v>#REF!</v>
      </c>
      <c r="F972" s="392" t="e">
        <f>IF(Tabla1[[#This Row],[Código_Actividad]]="","",'[5]Formulario PPGR1'!#REF!)</f>
        <v>#REF!</v>
      </c>
      <c r="G972" s="381" t="s">
        <v>2967</v>
      </c>
      <c r="H972" s="381" t="s">
        <v>3037</v>
      </c>
      <c r="I972" s="381" t="s">
        <v>3016</v>
      </c>
      <c r="J972" s="381">
        <v>16</v>
      </c>
      <c r="K972" s="382">
        <v>110</v>
      </c>
      <c r="L972" s="382" t="e">
        <f>[6]!Tabla1[[#This Row],[Cantidad de Insumos]]*[6]!Tabla1[[#This Row],[Precio Unitario]]</f>
        <v>#REF!</v>
      </c>
      <c r="M972" s="383">
        <v>233301</v>
      </c>
      <c r="N972" s="384" t="s">
        <v>33</v>
      </c>
    </row>
    <row r="973" spans="2:14" ht="15.75">
      <c r="B973" s="392" t="e">
        <f>IF(Tabla1[[#This Row],[Código_Actividad]]="","",CONCATENATE(Tabla1[[#This Row],[POA]],".",Tabla1[[#This Row],[SRS]],".",Tabla1[[#This Row],[AREA]],".",Tabla1[[#This Row],[TIPO]]))</f>
        <v>#REF!</v>
      </c>
      <c r="C973" s="392" t="e">
        <f>IF(Tabla1[[#This Row],[Código_Actividad]]="","",'[5]Formulario PPGR1'!#REF!)</f>
        <v>#REF!</v>
      </c>
      <c r="D973" s="392" t="e">
        <f>IF(Tabla1[[#This Row],[Código_Actividad]]="","",'[5]Formulario PPGR1'!#REF!)</f>
        <v>#REF!</v>
      </c>
      <c r="E973" s="392" t="e">
        <f>IF(Tabla1[[#This Row],[Código_Actividad]]="","",'[5]Formulario PPGR1'!#REF!)</f>
        <v>#REF!</v>
      </c>
      <c r="F973" s="392" t="e">
        <f>IF(Tabla1[[#This Row],[Código_Actividad]]="","",'[5]Formulario PPGR1'!#REF!)</f>
        <v>#REF!</v>
      </c>
      <c r="G973" s="381" t="s">
        <v>2967</v>
      </c>
      <c r="H973" s="381" t="s">
        <v>3038</v>
      </c>
      <c r="I973" s="381" t="s">
        <v>3016</v>
      </c>
      <c r="J973" s="381">
        <v>200</v>
      </c>
      <c r="K973" s="382">
        <v>750</v>
      </c>
      <c r="L973" s="382" t="e">
        <f>[6]!Tabla1[[#This Row],[Cantidad de Insumos]]*[6]!Tabla1[[#This Row],[Precio Unitario]]</f>
        <v>#REF!</v>
      </c>
      <c r="M973" s="383">
        <v>233301</v>
      </c>
      <c r="N973" s="384" t="s">
        <v>33</v>
      </c>
    </row>
    <row r="974" spans="2:14" ht="15.75">
      <c r="B974" s="392" t="e">
        <f>IF(Tabla1[[#This Row],[Código_Actividad]]="","",CONCATENATE(Tabla1[[#This Row],[POA]],".",Tabla1[[#This Row],[SRS]],".",Tabla1[[#This Row],[AREA]],".",Tabla1[[#This Row],[TIPO]]))</f>
        <v>#REF!</v>
      </c>
      <c r="C974" s="392" t="e">
        <f>IF(Tabla1[[#This Row],[Código_Actividad]]="","",'[5]Formulario PPGR1'!#REF!)</f>
        <v>#REF!</v>
      </c>
      <c r="D974" s="392" t="e">
        <f>IF(Tabla1[[#This Row],[Código_Actividad]]="","",'[5]Formulario PPGR1'!#REF!)</f>
        <v>#REF!</v>
      </c>
      <c r="E974" s="392" t="e">
        <f>IF(Tabla1[[#This Row],[Código_Actividad]]="","",'[5]Formulario PPGR1'!#REF!)</f>
        <v>#REF!</v>
      </c>
      <c r="F974" s="392" t="e">
        <f>IF(Tabla1[[#This Row],[Código_Actividad]]="","",'[5]Formulario PPGR1'!#REF!)</f>
        <v>#REF!</v>
      </c>
      <c r="G974" s="381" t="s">
        <v>2967</v>
      </c>
      <c r="H974" s="381" t="s">
        <v>3039</v>
      </c>
      <c r="I974" s="381" t="s">
        <v>3016</v>
      </c>
      <c r="J974" s="381">
        <v>20</v>
      </c>
      <c r="K974" s="382">
        <v>750</v>
      </c>
      <c r="L974" s="382" t="e">
        <f>[6]!Tabla1[[#This Row],[Cantidad de Insumos]]*[6]!Tabla1[[#This Row],[Precio Unitario]]</f>
        <v>#REF!</v>
      </c>
      <c r="M974" s="383">
        <v>233301</v>
      </c>
      <c r="N974" s="384" t="s">
        <v>33</v>
      </c>
    </row>
    <row r="975" spans="2:14" ht="15.75">
      <c r="B975" s="392" t="e">
        <f>IF(Tabla1[[#This Row],[Código_Actividad]]="","",CONCATENATE(Tabla1[[#This Row],[POA]],".",Tabla1[[#This Row],[SRS]],".",Tabla1[[#This Row],[AREA]],".",Tabla1[[#This Row],[TIPO]]))</f>
        <v>#REF!</v>
      </c>
      <c r="C975" s="392" t="e">
        <f>IF(Tabla1[[#This Row],[Código_Actividad]]="","",'[5]Formulario PPGR1'!#REF!)</f>
        <v>#REF!</v>
      </c>
      <c r="D975" s="392" t="e">
        <f>IF(Tabla1[[#This Row],[Código_Actividad]]="","",'[5]Formulario PPGR1'!#REF!)</f>
        <v>#REF!</v>
      </c>
      <c r="E975" s="392" t="e">
        <f>IF(Tabla1[[#This Row],[Código_Actividad]]="","",'[5]Formulario PPGR1'!#REF!)</f>
        <v>#REF!</v>
      </c>
      <c r="F975" s="392" t="e">
        <f>IF(Tabla1[[#This Row],[Código_Actividad]]="","",'[5]Formulario PPGR1'!#REF!)</f>
        <v>#REF!</v>
      </c>
      <c r="G975" s="381" t="s">
        <v>2967</v>
      </c>
      <c r="H975" s="381" t="s">
        <v>3040</v>
      </c>
      <c r="I975" s="381" t="s">
        <v>3016</v>
      </c>
      <c r="J975" s="381">
        <v>20</v>
      </c>
      <c r="K975" s="382">
        <v>350</v>
      </c>
      <c r="L975" s="382" t="e">
        <f>[6]!Tabla1[[#This Row],[Cantidad de Insumos]]*[6]!Tabla1[[#This Row],[Precio Unitario]]</f>
        <v>#REF!</v>
      </c>
      <c r="M975" s="383">
        <v>233301</v>
      </c>
      <c r="N975" s="384" t="s">
        <v>33</v>
      </c>
    </row>
    <row r="976" spans="2:14" ht="15.75">
      <c r="B976" s="392" t="e">
        <f>IF(Tabla1[[#This Row],[Código_Actividad]]="","",CONCATENATE(Tabla1[[#This Row],[POA]],".",Tabla1[[#This Row],[SRS]],".",Tabla1[[#This Row],[AREA]],".",Tabla1[[#This Row],[TIPO]]))</f>
        <v>#REF!</v>
      </c>
      <c r="C976" s="392" t="e">
        <f>IF(Tabla1[[#This Row],[Código_Actividad]]="","",'[5]Formulario PPGR1'!#REF!)</f>
        <v>#REF!</v>
      </c>
      <c r="D976" s="392" t="e">
        <f>IF(Tabla1[[#This Row],[Código_Actividad]]="","",'[5]Formulario PPGR1'!#REF!)</f>
        <v>#REF!</v>
      </c>
      <c r="E976" s="392" t="e">
        <f>IF(Tabla1[[#This Row],[Código_Actividad]]="","",'[5]Formulario PPGR1'!#REF!)</f>
        <v>#REF!</v>
      </c>
      <c r="F976" s="392" t="e">
        <f>IF(Tabla1[[#This Row],[Código_Actividad]]="","",'[5]Formulario PPGR1'!#REF!)</f>
        <v>#REF!</v>
      </c>
      <c r="G976" s="381" t="s">
        <v>2967</v>
      </c>
      <c r="H976" s="381" t="s">
        <v>3041</v>
      </c>
      <c r="I976" s="381" t="s">
        <v>3016</v>
      </c>
      <c r="J976" s="381">
        <v>200</v>
      </c>
      <c r="K976" s="382">
        <v>90</v>
      </c>
      <c r="L976" s="382" t="e">
        <f>[6]!Tabla1[[#This Row],[Cantidad de Insumos]]*[6]!Tabla1[[#This Row],[Precio Unitario]]</f>
        <v>#REF!</v>
      </c>
      <c r="M976" s="383">
        <v>233301</v>
      </c>
      <c r="N976" s="384" t="s">
        <v>33</v>
      </c>
    </row>
    <row r="977" spans="2:14" ht="15.75">
      <c r="B977" s="392" t="e">
        <f>IF(Tabla1[[#This Row],[Código_Actividad]]="","",CONCATENATE(Tabla1[[#This Row],[POA]],".",Tabla1[[#This Row],[SRS]],".",Tabla1[[#This Row],[AREA]],".",Tabla1[[#This Row],[TIPO]]))</f>
        <v>#REF!</v>
      </c>
      <c r="C977" s="392" t="e">
        <f>IF(Tabla1[[#This Row],[Código_Actividad]]="","",'[5]Formulario PPGR1'!#REF!)</f>
        <v>#REF!</v>
      </c>
      <c r="D977" s="392" t="e">
        <f>IF(Tabla1[[#This Row],[Código_Actividad]]="","",'[5]Formulario PPGR1'!#REF!)</f>
        <v>#REF!</v>
      </c>
      <c r="E977" s="392" t="e">
        <f>IF(Tabla1[[#This Row],[Código_Actividad]]="","",'[5]Formulario PPGR1'!#REF!)</f>
        <v>#REF!</v>
      </c>
      <c r="F977" s="392" t="e">
        <f>IF(Tabla1[[#This Row],[Código_Actividad]]="","",'[5]Formulario PPGR1'!#REF!)</f>
        <v>#REF!</v>
      </c>
      <c r="G977" s="381" t="s">
        <v>2967</v>
      </c>
      <c r="H977" s="381" t="s">
        <v>3042</v>
      </c>
      <c r="I977" s="381" t="s">
        <v>3016</v>
      </c>
      <c r="J977" s="381">
        <v>60</v>
      </c>
      <c r="K977" s="382">
        <v>914.5</v>
      </c>
      <c r="L977" s="382" t="e">
        <f>[6]!Tabla1[[#This Row],[Cantidad de Insumos]]*[6]!Tabla1[[#This Row],[Precio Unitario]]</f>
        <v>#REF!</v>
      </c>
      <c r="M977" s="383">
        <v>233301</v>
      </c>
      <c r="N977" s="384" t="s">
        <v>33</v>
      </c>
    </row>
    <row r="978" spans="2:14" ht="15.75">
      <c r="B978" s="392" t="e">
        <f>IF(Tabla1[[#This Row],[Código_Actividad]]="","",CONCATENATE(Tabla1[[#This Row],[POA]],".",Tabla1[[#This Row],[SRS]],".",Tabla1[[#This Row],[AREA]],".",Tabla1[[#This Row],[TIPO]]))</f>
        <v>#REF!</v>
      </c>
      <c r="C978" s="392" t="e">
        <f>IF(Tabla1[[#This Row],[Código_Actividad]]="","",'[5]Formulario PPGR1'!#REF!)</f>
        <v>#REF!</v>
      </c>
      <c r="D978" s="392" t="e">
        <f>IF(Tabla1[[#This Row],[Código_Actividad]]="","",'[5]Formulario PPGR1'!#REF!)</f>
        <v>#REF!</v>
      </c>
      <c r="E978" s="392" t="e">
        <f>IF(Tabla1[[#This Row],[Código_Actividad]]="","",'[5]Formulario PPGR1'!#REF!)</f>
        <v>#REF!</v>
      </c>
      <c r="F978" s="392" t="e">
        <f>IF(Tabla1[[#This Row],[Código_Actividad]]="","",'[5]Formulario PPGR1'!#REF!)</f>
        <v>#REF!</v>
      </c>
      <c r="G978" s="381" t="s">
        <v>2967</v>
      </c>
      <c r="H978" s="381" t="s">
        <v>3043</v>
      </c>
      <c r="I978" s="381" t="s">
        <v>3016</v>
      </c>
      <c r="J978" s="381">
        <v>60</v>
      </c>
      <c r="K978" s="382">
        <v>1300</v>
      </c>
      <c r="L978" s="382" t="e">
        <f>[6]!Tabla1[[#This Row],[Cantidad de Insumos]]*[6]!Tabla1[[#This Row],[Precio Unitario]]</f>
        <v>#REF!</v>
      </c>
      <c r="M978" s="383">
        <v>233301</v>
      </c>
      <c r="N978" s="384" t="s">
        <v>33</v>
      </c>
    </row>
    <row r="979" spans="2:14" ht="15.75">
      <c r="B979" s="392" t="e">
        <f>IF(Tabla1[[#This Row],[Código_Actividad]]="","",CONCATENATE(Tabla1[[#This Row],[POA]],".",Tabla1[[#This Row],[SRS]],".",Tabla1[[#This Row],[AREA]],".",Tabla1[[#This Row],[TIPO]]))</f>
        <v>#REF!</v>
      </c>
      <c r="C979" s="392" t="e">
        <f>IF(Tabla1[[#This Row],[Código_Actividad]]="","",'[5]Formulario PPGR1'!#REF!)</f>
        <v>#REF!</v>
      </c>
      <c r="D979" s="392" t="e">
        <f>IF(Tabla1[[#This Row],[Código_Actividad]]="","",'[5]Formulario PPGR1'!#REF!)</f>
        <v>#REF!</v>
      </c>
      <c r="E979" s="392" t="e">
        <f>IF(Tabla1[[#This Row],[Código_Actividad]]="","",'[5]Formulario PPGR1'!#REF!)</f>
        <v>#REF!</v>
      </c>
      <c r="F979" s="392" t="e">
        <f>IF(Tabla1[[#This Row],[Código_Actividad]]="","",'[5]Formulario PPGR1'!#REF!)</f>
        <v>#REF!</v>
      </c>
      <c r="G979" s="381" t="s">
        <v>2967</v>
      </c>
      <c r="H979" s="381" t="s">
        <v>3044</v>
      </c>
      <c r="I979" s="381" t="s">
        <v>3016</v>
      </c>
      <c r="J979" s="381">
        <v>16</v>
      </c>
      <c r="K979" s="382">
        <v>125</v>
      </c>
      <c r="L979" s="382" t="e">
        <f>[6]!Tabla1[[#This Row],[Cantidad de Insumos]]*[6]!Tabla1[[#This Row],[Precio Unitario]]</f>
        <v>#REF!</v>
      </c>
      <c r="M979" s="383">
        <v>233301</v>
      </c>
      <c r="N979" s="384" t="s">
        <v>33</v>
      </c>
    </row>
    <row r="980" spans="2:14" ht="15.75">
      <c r="B980" s="392" t="e">
        <f>IF(Tabla1[[#This Row],[Código_Actividad]]="","",CONCATENATE(Tabla1[[#This Row],[POA]],".",Tabla1[[#This Row],[SRS]],".",Tabla1[[#This Row],[AREA]],".",Tabla1[[#This Row],[TIPO]]))</f>
        <v>#REF!</v>
      </c>
      <c r="C980" s="392" t="e">
        <f>IF(Tabla1[[#This Row],[Código_Actividad]]="","",'[5]Formulario PPGR1'!#REF!)</f>
        <v>#REF!</v>
      </c>
      <c r="D980" s="392" t="e">
        <f>IF(Tabla1[[#This Row],[Código_Actividad]]="","",'[5]Formulario PPGR1'!#REF!)</f>
        <v>#REF!</v>
      </c>
      <c r="E980" s="392" t="e">
        <f>IF(Tabla1[[#This Row],[Código_Actividad]]="","",'[5]Formulario PPGR1'!#REF!)</f>
        <v>#REF!</v>
      </c>
      <c r="F980" s="392" t="e">
        <f>IF(Tabla1[[#This Row],[Código_Actividad]]="","",'[5]Formulario PPGR1'!#REF!)</f>
        <v>#REF!</v>
      </c>
      <c r="G980" s="381" t="s">
        <v>2967</v>
      </c>
      <c r="H980" s="381" t="s">
        <v>3045</v>
      </c>
      <c r="I980" s="381" t="s">
        <v>3016</v>
      </c>
      <c r="J980" s="381">
        <v>400</v>
      </c>
      <c r="K980" s="382">
        <v>42.19</v>
      </c>
      <c r="L980" s="382" t="e">
        <f>[6]!Tabla1[[#This Row],[Cantidad de Insumos]]*[6]!Tabla1[[#This Row],[Precio Unitario]]</f>
        <v>#REF!</v>
      </c>
      <c r="M980" s="383">
        <v>233301</v>
      </c>
      <c r="N980" s="384" t="s">
        <v>33</v>
      </c>
    </row>
    <row r="981" spans="2:14" ht="15.75">
      <c r="B981" s="392" t="e">
        <f>IF(Tabla1[[#This Row],[Código_Actividad]]="","",CONCATENATE(Tabla1[[#This Row],[POA]],".",Tabla1[[#This Row],[SRS]],".",Tabla1[[#This Row],[AREA]],".",Tabla1[[#This Row],[TIPO]]))</f>
        <v>#REF!</v>
      </c>
      <c r="C981" s="392" t="e">
        <f>IF(Tabla1[[#This Row],[Código_Actividad]]="","",'[5]Formulario PPGR1'!#REF!)</f>
        <v>#REF!</v>
      </c>
      <c r="D981" s="392" t="e">
        <f>IF(Tabla1[[#This Row],[Código_Actividad]]="","",'[5]Formulario PPGR1'!#REF!)</f>
        <v>#REF!</v>
      </c>
      <c r="E981" s="392" t="e">
        <f>IF(Tabla1[[#This Row],[Código_Actividad]]="","",'[5]Formulario PPGR1'!#REF!)</f>
        <v>#REF!</v>
      </c>
      <c r="F981" s="392" t="e">
        <f>IF(Tabla1[[#This Row],[Código_Actividad]]="","",'[5]Formulario PPGR1'!#REF!)</f>
        <v>#REF!</v>
      </c>
      <c r="G981" s="381" t="s">
        <v>2967</v>
      </c>
      <c r="H981" s="381" t="s">
        <v>3046</v>
      </c>
      <c r="I981" s="381" t="s">
        <v>3016</v>
      </c>
      <c r="J981" s="381">
        <v>200</v>
      </c>
      <c r="K981" s="382">
        <v>120</v>
      </c>
      <c r="L981" s="382" t="e">
        <f>[6]!Tabla1[[#This Row],[Cantidad de Insumos]]*[6]!Tabla1[[#This Row],[Precio Unitario]]</f>
        <v>#REF!</v>
      </c>
      <c r="M981" s="383">
        <v>233301</v>
      </c>
      <c r="N981" s="384" t="s">
        <v>33</v>
      </c>
    </row>
    <row r="982" spans="2:14" ht="15.75">
      <c r="B982" s="392" t="e">
        <f>IF(Tabla1[[#This Row],[Código_Actividad]]="","",CONCATENATE(Tabla1[[#This Row],[POA]],".",Tabla1[[#This Row],[SRS]],".",Tabla1[[#This Row],[AREA]],".",Tabla1[[#This Row],[TIPO]]))</f>
        <v>#REF!</v>
      </c>
      <c r="C982" s="392" t="e">
        <f>IF(Tabla1[[#This Row],[Código_Actividad]]="","",'[5]Formulario PPGR1'!#REF!)</f>
        <v>#REF!</v>
      </c>
      <c r="D982" s="392" t="e">
        <f>IF(Tabla1[[#This Row],[Código_Actividad]]="","",'[5]Formulario PPGR1'!#REF!)</f>
        <v>#REF!</v>
      </c>
      <c r="E982" s="392" t="e">
        <f>IF(Tabla1[[#This Row],[Código_Actividad]]="","",'[5]Formulario PPGR1'!#REF!)</f>
        <v>#REF!</v>
      </c>
      <c r="F982" s="392" t="e">
        <f>IF(Tabla1[[#This Row],[Código_Actividad]]="","",'[5]Formulario PPGR1'!#REF!)</f>
        <v>#REF!</v>
      </c>
      <c r="G982" s="381" t="s">
        <v>2967</v>
      </c>
      <c r="H982" s="381" t="s">
        <v>3047</v>
      </c>
      <c r="I982" s="381" t="s">
        <v>3016</v>
      </c>
      <c r="J982" s="381">
        <v>200</v>
      </c>
      <c r="K982" s="382">
        <v>300</v>
      </c>
      <c r="L982" s="382" t="e">
        <f>[6]!Tabla1[[#This Row],[Cantidad de Insumos]]*[6]!Tabla1[[#This Row],[Precio Unitario]]</f>
        <v>#REF!</v>
      </c>
      <c r="M982" s="383">
        <v>233301</v>
      </c>
      <c r="N982" s="384" t="s">
        <v>33</v>
      </c>
    </row>
    <row r="983" spans="2:14" ht="15.75">
      <c r="B983" s="392" t="e">
        <f>IF(Tabla1[[#This Row],[Código_Actividad]]="","",CONCATENATE(Tabla1[[#This Row],[POA]],".",Tabla1[[#This Row],[SRS]],".",Tabla1[[#This Row],[AREA]],".",Tabla1[[#This Row],[TIPO]]))</f>
        <v>#REF!</v>
      </c>
      <c r="C983" s="392" t="e">
        <f>IF(Tabla1[[#This Row],[Código_Actividad]]="","",'[5]Formulario PPGR1'!#REF!)</f>
        <v>#REF!</v>
      </c>
      <c r="D983" s="392" t="e">
        <f>IF(Tabla1[[#This Row],[Código_Actividad]]="","",'[5]Formulario PPGR1'!#REF!)</f>
        <v>#REF!</v>
      </c>
      <c r="E983" s="392" t="e">
        <f>IF(Tabla1[[#This Row],[Código_Actividad]]="","",'[5]Formulario PPGR1'!#REF!)</f>
        <v>#REF!</v>
      </c>
      <c r="F983" s="392" t="e">
        <f>IF(Tabla1[[#This Row],[Código_Actividad]]="","",'[5]Formulario PPGR1'!#REF!)</f>
        <v>#REF!</v>
      </c>
      <c r="G983" s="381" t="s">
        <v>2967</v>
      </c>
      <c r="H983" s="381" t="s">
        <v>3048</v>
      </c>
      <c r="I983" s="381" t="s">
        <v>3016</v>
      </c>
      <c r="J983" s="381">
        <v>200</v>
      </c>
      <c r="K983" s="382">
        <v>80</v>
      </c>
      <c r="L983" s="382" t="e">
        <f>[6]!Tabla1[[#This Row],[Cantidad de Insumos]]*[6]!Tabla1[[#This Row],[Precio Unitario]]</f>
        <v>#REF!</v>
      </c>
      <c r="M983" s="383">
        <v>233301</v>
      </c>
      <c r="N983" s="384" t="s">
        <v>33</v>
      </c>
    </row>
    <row r="984" spans="2:14" ht="15.75">
      <c r="B984" s="392" t="e">
        <f>IF(Tabla1[[#This Row],[Código_Actividad]]="","",CONCATENATE(Tabla1[[#This Row],[POA]],".",Tabla1[[#This Row],[SRS]],".",Tabla1[[#This Row],[AREA]],".",Tabla1[[#This Row],[TIPO]]))</f>
        <v>#REF!</v>
      </c>
      <c r="C984" s="392" t="e">
        <f>IF(Tabla1[[#This Row],[Código_Actividad]]="","",'[5]Formulario PPGR1'!#REF!)</f>
        <v>#REF!</v>
      </c>
      <c r="D984" s="392" t="e">
        <f>IF(Tabla1[[#This Row],[Código_Actividad]]="","",'[5]Formulario PPGR1'!#REF!)</f>
        <v>#REF!</v>
      </c>
      <c r="E984" s="392" t="e">
        <f>IF(Tabla1[[#This Row],[Código_Actividad]]="","",'[5]Formulario PPGR1'!#REF!)</f>
        <v>#REF!</v>
      </c>
      <c r="F984" s="392" t="e">
        <f>IF(Tabla1[[#This Row],[Código_Actividad]]="","",'[5]Formulario PPGR1'!#REF!)</f>
        <v>#REF!</v>
      </c>
      <c r="G984" s="381" t="s">
        <v>2967</v>
      </c>
      <c r="H984" s="381" t="s">
        <v>3049</v>
      </c>
      <c r="I984" s="381" t="s">
        <v>1769</v>
      </c>
      <c r="J984" s="381">
        <v>200</v>
      </c>
      <c r="K984" s="382">
        <v>260</v>
      </c>
      <c r="L984" s="382" t="e">
        <f>[6]!Tabla1[[#This Row],[Cantidad de Insumos]]*[6]!Tabla1[[#This Row],[Precio Unitario]]</f>
        <v>#REF!</v>
      </c>
      <c r="M984" s="383">
        <v>233301</v>
      </c>
      <c r="N984" s="384" t="s">
        <v>33</v>
      </c>
    </row>
    <row r="985" spans="2:14" ht="15.75">
      <c r="B985" s="392" t="e">
        <f>IF(Tabla1[[#This Row],[Código_Actividad]]="","",CONCATENATE(Tabla1[[#This Row],[POA]],".",Tabla1[[#This Row],[SRS]],".",Tabla1[[#This Row],[AREA]],".",Tabla1[[#This Row],[TIPO]]))</f>
        <v>#REF!</v>
      </c>
      <c r="C985" s="392" t="e">
        <f>IF(Tabla1[[#This Row],[Código_Actividad]]="","",'[5]Formulario PPGR1'!#REF!)</f>
        <v>#REF!</v>
      </c>
      <c r="D985" s="392" t="e">
        <f>IF(Tabla1[[#This Row],[Código_Actividad]]="","",'[5]Formulario PPGR1'!#REF!)</f>
        <v>#REF!</v>
      </c>
      <c r="E985" s="392" t="e">
        <f>IF(Tabla1[[#This Row],[Código_Actividad]]="","",'[5]Formulario PPGR1'!#REF!)</f>
        <v>#REF!</v>
      </c>
      <c r="F985" s="392" t="e">
        <f>IF(Tabla1[[#This Row],[Código_Actividad]]="","",'[5]Formulario PPGR1'!#REF!)</f>
        <v>#REF!</v>
      </c>
      <c r="G985" s="381" t="s">
        <v>2949</v>
      </c>
      <c r="H985" s="381" t="s">
        <v>3050</v>
      </c>
      <c r="I985" s="381" t="s">
        <v>1769</v>
      </c>
      <c r="J985" s="381">
        <v>200</v>
      </c>
      <c r="K985" s="382">
        <v>7.85</v>
      </c>
      <c r="L985" s="382" t="e">
        <f>[6]!Tabla1[[#This Row],[Cantidad de Insumos]]*[6]!Tabla1[[#This Row],[Precio Unitario]]</f>
        <v>#REF!</v>
      </c>
      <c r="M985" s="383">
        <v>235501</v>
      </c>
      <c r="N985" s="384" t="s">
        <v>33</v>
      </c>
    </row>
    <row r="986" spans="2:14" ht="15.75">
      <c r="B986" s="392" t="e">
        <f>IF(Tabla1[[#This Row],[Código_Actividad]]="","",CONCATENATE(Tabla1[[#This Row],[POA]],".",Tabla1[[#This Row],[SRS]],".",Tabla1[[#This Row],[AREA]],".",Tabla1[[#This Row],[TIPO]]))</f>
        <v>#REF!</v>
      </c>
      <c r="C986" s="392" t="e">
        <f>IF(Tabla1[[#This Row],[Código_Actividad]]="","",'[5]Formulario PPGR1'!#REF!)</f>
        <v>#REF!</v>
      </c>
      <c r="D986" s="392" t="e">
        <f>IF(Tabla1[[#This Row],[Código_Actividad]]="","",'[5]Formulario PPGR1'!#REF!)</f>
        <v>#REF!</v>
      </c>
      <c r="E986" s="392" t="e">
        <f>IF(Tabla1[[#This Row],[Código_Actividad]]="","",'[5]Formulario PPGR1'!#REF!)</f>
        <v>#REF!</v>
      </c>
      <c r="F986" s="392" t="e">
        <f>IF(Tabla1[[#This Row],[Código_Actividad]]="","",'[5]Formulario PPGR1'!#REF!)</f>
        <v>#REF!</v>
      </c>
      <c r="G986" s="381" t="s">
        <v>2949</v>
      </c>
      <c r="H986" s="381" t="s">
        <v>3051</v>
      </c>
      <c r="I986" s="381" t="s">
        <v>1769</v>
      </c>
      <c r="J986" s="381">
        <v>8000</v>
      </c>
      <c r="K986" s="382">
        <v>0.75</v>
      </c>
      <c r="L986" s="382" t="e">
        <f>[6]!Tabla1[[#This Row],[Cantidad de Insumos]]*[6]!Tabla1[[#This Row],[Precio Unitario]]</f>
        <v>#REF!</v>
      </c>
      <c r="M986" s="383">
        <v>235501</v>
      </c>
      <c r="N986" s="384" t="s">
        <v>33</v>
      </c>
    </row>
    <row r="987" spans="2:14" ht="15.75">
      <c r="B987" s="392" t="e">
        <f>IF(Tabla1[[#This Row],[Código_Actividad]]="","",CONCATENATE(Tabla1[[#This Row],[POA]],".",Tabla1[[#This Row],[SRS]],".",Tabla1[[#This Row],[AREA]],".",Tabla1[[#This Row],[TIPO]]))</f>
        <v>#REF!</v>
      </c>
      <c r="C987" s="392" t="e">
        <f>IF(Tabla1[[#This Row],[Código_Actividad]]="","",'[5]Formulario PPGR1'!#REF!)</f>
        <v>#REF!</v>
      </c>
      <c r="D987" s="392" t="e">
        <f>IF(Tabla1[[#This Row],[Código_Actividad]]="","",'[5]Formulario PPGR1'!#REF!)</f>
        <v>#REF!</v>
      </c>
      <c r="E987" s="392" t="e">
        <f>IF(Tabla1[[#This Row],[Código_Actividad]]="","",'[5]Formulario PPGR1'!#REF!)</f>
        <v>#REF!</v>
      </c>
      <c r="F987" s="392" t="e">
        <f>IF(Tabla1[[#This Row],[Código_Actividad]]="","",'[5]Formulario PPGR1'!#REF!)</f>
        <v>#REF!</v>
      </c>
      <c r="G987" s="381" t="s">
        <v>2949</v>
      </c>
      <c r="H987" s="381" t="s">
        <v>3052</v>
      </c>
      <c r="I987" s="381" t="s">
        <v>1769</v>
      </c>
      <c r="J987" s="381">
        <v>12000</v>
      </c>
      <c r="K987" s="382">
        <v>1.2</v>
      </c>
      <c r="L987" s="382" t="e">
        <f>[6]!Tabla1[[#This Row],[Cantidad de Insumos]]*[6]!Tabla1[[#This Row],[Precio Unitario]]</f>
        <v>#REF!</v>
      </c>
      <c r="M987" s="383">
        <v>235501</v>
      </c>
      <c r="N987" s="384" t="s">
        <v>33</v>
      </c>
    </row>
    <row r="988" spans="2:14" ht="15.75">
      <c r="B988" s="392" t="e">
        <f>IF(Tabla1[[#This Row],[Código_Actividad]]="","",CONCATENATE(Tabla1[[#This Row],[POA]],".",Tabla1[[#This Row],[SRS]],".",Tabla1[[#This Row],[AREA]],".",Tabla1[[#This Row],[TIPO]]))</f>
        <v>#REF!</v>
      </c>
      <c r="C988" s="392" t="e">
        <f>IF(Tabla1[[#This Row],[Código_Actividad]]="","",'[5]Formulario PPGR1'!#REF!)</f>
        <v>#REF!</v>
      </c>
      <c r="D988" s="392" t="e">
        <f>IF(Tabla1[[#This Row],[Código_Actividad]]="","",'[5]Formulario PPGR1'!#REF!)</f>
        <v>#REF!</v>
      </c>
      <c r="E988" s="392" t="e">
        <f>IF(Tabla1[[#This Row],[Código_Actividad]]="","",'[5]Formulario PPGR1'!#REF!)</f>
        <v>#REF!</v>
      </c>
      <c r="F988" s="392" t="e">
        <f>IF(Tabla1[[#This Row],[Código_Actividad]]="","",'[5]Formulario PPGR1'!#REF!)</f>
        <v>#REF!</v>
      </c>
      <c r="G988" s="381" t="s">
        <v>2949</v>
      </c>
      <c r="H988" s="381" t="s">
        <v>3053</v>
      </c>
      <c r="I988" s="381" t="s">
        <v>1769</v>
      </c>
      <c r="J988" s="381">
        <v>28000</v>
      </c>
      <c r="K988" s="382">
        <v>9.99</v>
      </c>
      <c r="L988" s="382" t="e">
        <f>[6]!Tabla1[[#This Row],[Cantidad de Insumos]]*[6]!Tabla1[[#This Row],[Precio Unitario]]</f>
        <v>#REF!</v>
      </c>
      <c r="M988" s="383">
        <v>235501</v>
      </c>
      <c r="N988" s="384" t="s">
        <v>33</v>
      </c>
    </row>
    <row r="989" spans="2:14" ht="15.75">
      <c r="B989" s="392" t="e">
        <f>IF(Tabla1[[#This Row],[Código_Actividad]]="","",CONCATENATE(Tabla1[[#This Row],[POA]],".",Tabla1[[#This Row],[SRS]],".",Tabla1[[#This Row],[AREA]],".",Tabla1[[#This Row],[TIPO]]))</f>
        <v>#REF!</v>
      </c>
      <c r="C989" s="392" t="e">
        <f>IF(Tabla1[[#This Row],[Código_Actividad]]="","",'[5]Formulario PPGR1'!#REF!)</f>
        <v>#REF!</v>
      </c>
      <c r="D989" s="392" t="e">
        <f>IF(Tabla1[[#This Row],[Código_Actividad]]="","",'[5]Formulario PPGR1'!#REF!)</f>
        <v>#REF!</v>
      </c>
      <c r="E989" s="392" t="e">
        <f>IF(Tabla1[[#This Row],[Código_Actividad]]="","",'[5]Formulario PPGR1'!#REF!)</f>
        <v>#REF!</v>
      </c>
      <c r="F989" s="392" t="e">
        <f>IF(Tabla1[[#This Row],[Código_Actividad]]="","",'[5]Formulario PPGR1'!#REF!)</f>
        <v>#REF!</v>
      </c>
      <c r="G989" s="381" t="s">
        <v>2949</v>
      </c>
      <c r="H989" s="381" t="s">
        <v>3054</v>
      </c>
      <c r="I989" s="381" t="s">
        <v>1769</v>
      </c>
      <c r="J989" s="381">
        <v>8000</v>
      </c>
      <c r="K989" s="382">
        <v>6.75</v>
      </c>
      <c r="L989" s="382" t="e">
        <f>[6]!Tabla1[[#This Row],[Cantidad de Insumos]]*[6]!Tabla1[[#This Row],[Precio Unitario]]</f>
        <v>#REF!</v>
      </c>
      <c r="M989" s="383">
        <v>235501</v>
      </c>
      <c r="N989" s="384" t="s">
        <v>33</v>
      </c>
    </row>
    <row r="990" spans="2:14" ht="15.75">
      <c r="B990" s="392" t="e">
        <f>IF(Tabla1[[#This Row],[Código_Actividad]]="","",CONCATENATE(Tabla1[[#This Row],[POA]],".",Tabla1[[#This Row],[SRS]],".",Tabla1[[#This Row],[AREA]],".",Tabla1[[#This Row],[TIPO]]))</f>
        <v>#REF!</v>
      </c>
      <c r="C990" s="392" t="e">
        <f>IF(Tabla1[[#This Row],[Código_Actividad]]="","",'[5]Formulario PPGR1'!#REF!)</f>
        <v>#REF!</v>
      </c>
      <c r="D990" s="392" t="e">
        <f>IF(Tabla1[[#This Row],[Código_Actividad]]="","",'[5]Formulario PPGR1'!#REF!)</f>
        <v>#REF!</v>
      </c>
      <c r="E990" s="392" t="e">
        <f>IF(Tabla1[[#This Row],[Código_Actividad]]="","",'[5]Formulario PPGR1'!#REF!)</f>
        <v>#REF!</v>
      </c>
      <c r="F990" s="392" t="e">
        <f>IF(Tabla1[[#This Row],[Código_Actividad]]="","",'[5]Formulario PPGR1'!#REF!)</f>
        <v>#REF!</v>
      </c>
      <c r="G990" s="381" t="s">
        <v>2949</v>
      </c>
      <c r="H990" s="381" t="s">
        <v>3055</v>
      </c>
      <c r="I990" s="381" t="s">
        <v>1769</v>
      </c>
      <c r="J990" s="381">
        <v>4800</v>
      </c>
      <c r="K990" s="382">
        <v>9.9499999999999993</v>
      </c>
      <c r="L990" s="382" t="e">
        <f>[6]!Tabla1[[#This Row],[Cantidad de Insumos]]*[6]!Tabla1[[#This Row],[Precio Unitario]]</f>
        <v>#REF!</v>
      </c>
      <c r="M990" s="383">
        <v>235501</v>
      </c>
      <c r="N990" s="384" t="s">
        <v>33</v>
      </c>
    </row>
    <row r="991" spans="2:14" ht="15.75">
      <c r="B991" s="392" t="e">
        <f>IF(Tabla1[[#This Row],[Código_Actividad]]="","",CONCATENATE(Tabla1[[#This Row],[POA]],".",Tabla1[[#This Row],[SRS]],".",Tabla1[[#This Row],[AREA]],".",Tabla1[[#This Row],[TIPO]]))</f>
        <v>#REF!</v>
      </c>
      <c r="C991" s="392" t="e">
        <f>IF(Tabla1[[#This Row],[Código_Actividad]]="","",'[5]Formulario PPGR1'!#REF!)</f>
        <v>#REF!</v>
      </c>
      <c r="D991" s="392" t="e">
        <f>IF(Tabla1[[#This Row],[Código_Actividad]]="","",'[5]Formulario PPGR1'!#REF!)</f>
        <v>#REF!</v>
      </c>
      <c r="E991" s="392" t="e">
        <f>IF(Tabla1[[#This Row],[Código_Actividad]]="","",'[5]Formulario PPGR1'!#REF!)</f>
        <v>#REF!</v>
      </c>
      <c r="F991" s="392" t="e">
        <f>IF(Tabla1[[#This Row],[Código_Actividad]]="","",'[5]Formulario PPGR1'!#REF!)</f>
        <v>#REF!</v>
      </c>
      <c r="G991" s="381" t="s">
        <v>2949</v>
      </c>
      <c r="H991" s="381" t="s">
        <v>3056</v>
      </c>
      <c r="I991" s="381" t="s">
        <v>1769</v>
      </c>
      <c r="J991" s="381">
        <v>20</v>
      </c>
      <c r="K991" s="382">
        <v>0.86</v>
      </c>
      <c r="L991" s="382" t="e">
        <f>[6]!Tabla1[[#This Row],[Cantidad de Insumos]]*[6]!Tabla1[[#This Row],[Precio Unitario]]</f>
        <v>#REF!</v>
      </c>
      <c r="M991" s="383">
        <v>235501</v>
      </c>
      <c r="N991" s="384" t="s">
        <v>33</v>
      </c>
    </row>
    <row r="992" spans="2:14" ht="15.75">
      <c r="B992" s="392" t="e">
        <f>IF(Tabla1[[#This Row],[Código_Actividad]]="","",CONCATENATE(Tabla1[[#This Row],[POA]],".",Tabla1[[#This Row],[SRS]],".",Tabla1[[#This Row],[AREA]],".",Tabla1[[#This Row],[TIPO]]))</f>
        <v>#REF!</v>
      </c>
      <c r="C992" s="392" t="e">
        <f>IF(Tabla1[[#This Row],[Código_Actividad]]="","",'[5]Formulario PPGR1'!#REF!)</f>
        <v>#REF!</v>
      </c>
      <c r="D992" s="392" t="e">
        <f>IF(Tabla1[[#This Row],[Código_Actividad]]="","",'[5]Formulario PPGR1'!#REF!)</f>
        <v>#REF!</v>
      </c>
      <c r="E992" s="392" t="e">
        <f>IF(Tabla1[[#This Row],[Código_Actividad]]="","",'[5]Formulario PPGR1'!#REF!)</f>
        <v>#REF!</v>
      </c>
      <c r="F992" s="392" t="e">
        <f>IF(Tabla1[[#This Row],[Código_Actividad]]="","",'[5]Formulario PPGR1'!#REF!)</f>
        <v>#REF!</v>
      </c>
      <c r="G992" s="381" t="s">
        <v>2949</v>
      </c>
      <c r="H992" s="381" t="s">
        <v>3057</v>
      </c>
      <c r="I992" s="381" t="s">
        <v>1769</v>
      </c>
      <c r="J992" s="381">
        <v>12000</v>
      </c>
      <c r="K992" s="382">
        <v>5</v>
      </c>
      <c r="L992" s="382" t="e">
        <f>[6]!Tabla1[[#This Row],[Cantidad de Insumos]]*[6]!Tabla1[[#This Row],[Precio Unitario]]</f>
        <v>#REF!</v>
      </c>
      <c r="M992" s="383">
        <v>235501</v>
      </c>
      <c r="N992" s="384" t="s">
        <v>33</v>
      </c>
    </row>
    <row r="993" spans="2:14" ht="15.75">
      <c r="B993" s="392" t="e">
        <f>IF(Tabla1[[#This Row],[Código_Actividad]]="","",CONCATENATE(Tabla1[[#This Row],[POA]],".",Tabla1[[#This Row],[SRS]],".",Tabla1[[#This Row],[AREA]],".",Tabla1[[#This Row],[TIPO]]))</f>
        <v>#REF!</v>
      </c>
      <c r="C993" s="392" t="e">
        <f>IF(Tabla1[[#This Row],[Código_Actividad]]="","",'[5]Formulario PPGR1'!#REF!)</f>
        <v>#REF!</v>
      </c>
      <c r="D993" s="392" t="e">
        <f>IF(Tabla1[[#This Row],[Código_Actividad]]="","",'[5]Formulario PPGR1'!#REF!)</f>
        <v>#REF!</v>
      </c>
      <c r="E993" s="392" t="e">
        <f>IF(Tabla1[[#This Row],[Código_Actividad]]="","",'[5]Formulario PPGR1'!#REF!)</f>
        <v>#REF!</v>
      </c>
      <c r="F993" s="392" t="e">
        <f>IF(Tabla1[[#This Row],[Código_Actividad]]="","",'[5]Formulario PPGR1'!#REF!)</f>
        <v>#REF!</v>
      </c>
      <c r="G993" s="381" t="s">
        <v>2949</v>
      </c>
      <c r="H993" s="381" t="s">
        <v>3058</v>
      </c>
      <c r="I993" s="381" t="s">
        <v>1769</v>
      </c>
      <c r="J993" s="381">
        <v>8000</v>
      </c>
      <c r="K993" s="382">
        <v>4.5</v>
      </c>
      <c r="L993" s="382" t="e">
        <f>[6]!Tabla1[[#This Row],[Cantidad de Insumos]]*[6]!Tabla1[[#This Row],[Precio Unitario]]</f>
        <v>#REF!</v>
      </c>
      <c r="M993" s="383">
        <v>235501</v>
      </c>
      <c r="N993" s="384" t="s">
        <v>33</v>
      </c>
    </row>
    <row r="994" spans="2:14" ht="15.75">
      <c r="B994" s="392" t="e">
        <f>IF(Tabla1[[#This Row],[Código_Actividad]]="","",CONCATENATE(Tabla1[[#This Row],[POA]],".",Tabla1[[#This Row],[SRS]],".",Tabla1[[#This Row],[AREA]],".",Tabla1[[#This Row],[TIPO]]))</f>
        <v>#REF!</v>
      </c>
      <c r="C994" s="392" t="e">
        <f>IF(Tabla1[[#This Row],[Código_Actividad]]="","",'[5]Formulario PPGR1'!#REF!)</f>
        <v>#REF!</v>
      </c>
      <c r="D994" s="392" t="e">
        <f>IF(Tabla1[[#This Row],[Código_Actividad]]="","",'[5]Formulario PPGR1'!#REF!)</f>
        <v>#REF!</v>
      </c>
      <c r="E994" s="392" t="e">
        <f>IF(Tabla1[[#This Row],[Código_Actividad]]="","",'[5]Formulario PPGR1'!#REF!)</f>
        <v>#REF!</v>
      </c>
      <c r="F994" s="392" t="e">
        <f>IF(Tabla1[[#This Row],[Código_Actividad]]="","",'[5]Formulario PPGR1'!#REF!)</f>
        <v>#REF!</v>
      </c>
      <c r="G994" s="381" t="s">
        <v>2949</v>
      </c>
      <c r="H994" s="381" t="s">
        <v>3059</v>
      </c>
      <c r="I994" s="381" t="s">
        <v>1769</v>
      </c>
      <c r="J994" s="381">
        <v>8000</v>
      </c>
      <c r="K994" s="382">
        <v>2.5</v>
      </c>
      <c r="L994" s="382" t="e">
        <f>[6]!Tabla1[[#This Row],[Cantidad de Insumos]]*[6]!Tabla1[[#This Row],[Precio Unitario]]</f>
        <v>#REF!</v>
      </c>
      <c r="M994" s="383">
        <v>235501</v>
      </c>
      <c r="N994" s="384" t="s">
        <v>33</v>
      </c>
    </row>
    <row r="995" spans="2:14" ht="15.75">
      <c r="B995" s="392" t="e">
        <f>IF(Tabla1[[#This Row],[Código_Actividad]]="","",CONCATENATE(Tabla1[[#This Row],[POA]],".",Tabla1[[#This Row],[SRS]],".",Tabla1[[#This Row],[AREA]],".",Tabla1[[#This Row],[TIPO]]))</f>
        <v>#REF!</v>
      </c>
      <c r="C995" s="392" t="e">
        <f>IF(Tabla1[[#This Row],[Código_Actividad]]="","",'[5]Formulario PPGR1'!#REF!)</f>
        <v>#REF!</v>
      </c>
      <c r="D995" s="392" t="e">
        <f>IF(Tabla1[[#This Row],[Código_Actividad]]="","",'[5]Formulario PPGR1'!#REF!)</f>
        <v>#REF!</v>
      </c>
      <c r="E995" s="392" t="e">
        <f>IF(Tabla1[[#This Row],[Código_Actividad]]="","",'[5]Formulario PPGR1'!#REF!)</f>
        <v>#REF!</v>
      </c>
      <c r="F995" s="392" t="e">
        <f>IF(Tabla1[[#This Row],[Código_Actividad]]="","",'[5]Formulario PPGR1'!#REF!)</f>
        <v>#REF!</v>
      </c>
      <c r="G995" s="381" t="s">
        <v>2949</v>
      </c>
      <c r="H995" s="381" t="s">
        <v>3060</v>
      </c>
      <c r="I995" s="381" t="s">
        <v>1769</v>
      </c>
      <c r="J995" s="381">
        <v>4000</v>
      </c>
      <c r="K995" s="382">
        <v>15.6</v>
      </c>
      <c r="L995" s="382" t="e">
        <f>[6]!Tabla1[[#This Row],[Cantidad de Insumos]]*[6]!Tabla1[[#This Row],[Precio Unitario]]</f>
        <v>#REF!</v>
      </c>
      <c r="M995" s="383">
        <v>235501</v>
      </c>
      <c r="N995" s="384" t="s">
        <v>33</v>
      </c>
    </row>
    <row r="996" spans="2:14" ht="15.75">
      <c r="B996" s="392" t="e">
        <f>IF(Tabla1[[#This Row],[Código_Actividad]]="","",CONCATENATE(Tabla1[[#This Row],[POA]],".",Tabla1[[#This Row],[SRS]],".",Tabla1[[#This Row],[AREA]],".",Tabla1[[#This Row],[TIPO]]))</f>
        <v>#REF!</v>
      </c>
      <c r="C996" s="392" t="e">
        <f>IF(Tabla1[[#This Row],[Código_Actividad]]="","",'[5]Formulario PPGR1'!#REF!)</f>
        <v>#REF!</v>
      </c>
      <c r="D996" s="392" t="e">
        <f>IF(Tabla1[[#This Row],[Código_Actividad]]="","",'[5]Formulario PPGR1'!#REF!)</f>
        <v>#REF!</v>
      </c>
      <c r="E996" s="392" t="e">
        <f>IF(Tabla1[[#This Row],[Código_Actividad]]="","",'[5]Formulario PPGR1'!#REF!)</f>
        <v>#REF!</v>
      </c>
      <c r="F996" s="392" t="e">
        <f>IF(Tabla1[[#This Row],[Código_Actividad]]="","",'[5]Formulario PPGR1'!#REF!)</f>
        <v>#REF!</v>
      </c>
      <c r="G996" s="381" t="s">
        <v>2949</v>
      </c>
      <c r="H996" s="381" t="s">
        <v>3061</v>
      </c>
      <c r="I996" s="381" t="s">
        <v>1769</v>
      </c>
      <c r="J996" s="381">
        <v>8000</v>
      </c>
      <c r="K996" s="382">
        <v>15</v>
      </c>
      <c r="L996" s="382" t="e">
        <f>[6]!Tabla1[[#This Row],[Cantidad de Insumos]]*[6]!Tabla1[[#This Row],[Precio Unitario]]</f>
        <v>#REF!</v>
      </c>
      <c r="M996" s="383">
        <v>235501</v>
      </c>
      <c r="N996" s="384" t="s">
        <v>33</v>
      </c>
    </row>
    <row r="997" spans="2:14" ht="15.75">
      <c r="B997" s="392" t="e">
        <f>IF(Tabla1[[#This Row],[Código_Actividad]]="","",CONCATENATE(Tabla1[[#This Row],[POA]],".",Tabla1[[#This Row],[SRS]],".",Tabla1[[#This Row],[AREA]],".",Tabla1[[#This Row],[TIPO]]))</f>
        <v>#REF!</v>
      </c>
      <c r="C997" s="392" t="e">
        <f>IF(Tabla1[[#This Row],[Código_Actividad]]="","",'[5]Formulario PPGR1'!#REF!)</f>
        <v>#REF!</v>
      </c>
      <c r="D997" s="392" t="e">
        <f>IF(Tabla1[[#This Row],[Código_Actividad]]="","",'[5]Formulario PPGR1'!#REF!)</f>
        <v>#REF!</v>
      </c>
      <c r="E997" s="392" t="e">
        <f>IF(Tabla1[[#This Row],[Código_Actividad]]="","",'[5]Formulario PPGR1'!#REF!)</f>
        <v>#REF!</v>
      </c>
      <c r="F997" s="392" t="e">
        <f>IF(Tabla1[[#This Row],[Código_Actividad]]="","",'[5]Formulario PPGR1'!#REF!)</f>
        <v>#REF!</v>
      </c>
      <c r="G997" s="381" t="s">
        <v>2945</v>
      </c>
      <c r="H997" s="381" t="s">
        <v>3062</v>
      </c>
      <c r="I997" s="381" t="s">
        <v>1769</v>
      </c>
      <c r="J997" s="381">
        <v>2400</v>
      </c>
      <c r="K997" s="382">
        <v>25</v>
      </c>
      <c r="L997" s="382" t="e">
        <f>[6]!Tabla1[[#This Row],[Cantidad de Insumos]]*[6]!Tabla1[[#This Row],[Precio Unitario]]</f>
        <v>#REF!</v>
      </c>
      <c r="M997" s="383">
        <v>239201</v>
      </c>
      <c r="N997" s="384" t="s">
        <v>33</v>
      </c>
    </row>
    <row r="998" spans="2:14" ht="15.75">
      <c r="B998" s="392" t="e">
        <f>IF(Tabla1[[#This Row],[Código_Actividad]]="","",CONCATENATE(Tabla1[[#This Row],[POA]],".",Tabla1[[#This Row],[SRS]],".",Tabla1[[#This Row],[AREA]],".",Tabla1[[#This Row],[TIPO]]))</f>
        <v>#REF!</v>
      </c>
      <c r="C998" s="392" t="e">
        <f>IF(Tabla1[[#This Row],[Código_Actividad]]="","",'[5]Formulario PPGR1'!#REF!)</f>
        <v>#REF!</v>
      </c>
      <c r="D998" s="392" t="e">
        <f>IF(Tabla1[[#This Row],[Código_Actividad]]="","",'[5]Formulario PPGR1'!#REF!)</f>
        <v>#REF!</v>
      </c>
      <c r="E998" s="392" t="e">
        <f>IF(Tabla1[[#This Row],[Código_Actividad]]="","",'[5]Formulario PPGR1'!#REF!)</f>
        <v>#REF!</v>
      </c>
      <c r="F998" s="392" t="e">
        <f>IF(Tabla1[[#This Row],[Código_Actividad]]="","",'[5]Formulario PPGR1'!#REF!)</f>
        <v>#REF!</v>
      </c>
      <c r="G998" s="381" t="s">
        <v>2949</v>
      </c>
      <c r="H998" s="381" t="s">
        <v>3063</v>
      </c>
      <c r="I998" s="381" t="s">
        <v>3064</v>
      </c>
      <c r="J998" s="381">
        <v>40</v>
      </c>
      <c r="K998" s="382">
        <v>609.16</v>
      </c>
      <c r="L998" s="382" t="e">
        <f>[6]!Tabla1[[#This Row],[Cantidad de Insumos]]*[6]!Tabla1[[#This Row],[Precio Unitario]]</f>
        <v>#REF!</v>
      </c>
      <c r="M998" s="383">
        <v>237203</v>
      </c>
      <c r="N998" s="384" t="s">
        <v>33</v>
      </c>
    </row>
    <row r="999" spans="2:14" ht="15.75">
      <c r="B999" s="392" t="e">
        <f>IF(Tabla1[[#This Row],[Código_Actividad]]="","",CONCATENATE(Tabla1[[#This Row],[POA]],".",Tabla1[[#This Row],[SRS]],".",Tabla1[[#This Row],[AREA]],".",Tabla1[[#This Row],[TIPO]]))</f>
        <v>#REF!</v>
      </c>
      <c r="C999" s="392" t="e">
        <f>IF(Tabla1[[#This Row],[Código_Actividad]]="","",'[5]Formulario PPGR1'!#REF!)</f>
        <v>#REF!</v>
      </c>
      <c r="D999" s="392" t="e">
        <f>IF(Tabla1[[#This Row],[Código_Actividad]]="","",'[5]Formulario PPGR1'!#REF!)</f>
        <v>#REF!</v>
      </c>
      <c r="E999" s="392" t="e">
        <f>IF(Tabla1[[#This Row],[Código_Actividad]]="","",'[5]Formulario PPGR1'!#REF!)</f>
        <v>#REF!</v>
      </c>
      <c r="F999" s="392" t="e">
        <f>IF(Tabla1[[#This Row],[Código_Actividad]]="","",'[5]Formulario PPGR1'!#REF!)</f>
        <v>#REF!</v>
      </c>
      <c r="G999" s="381" t="s">
        <v>2949</v>
      </c>
      <c r="H999" s="381" t="s">
        <v>3065</v>
      </c>
      <c r="I999" s="381" t="s">
        <v>3064</v>
      </c>
      <c r="J999" s="381">
        <v>120</v>
      </c>
      <c r="K999" s="382">
        <v>675.66</v>
      </c>
      <c r="L999" s="382" t="e">
        <f>[6]!Tabla1[[#This Row],[Cantidad de Insumos]]*[6]!Tabla1[[#This Row],[Precio Unitario]]</f>
        <v>#REF!</v>
      </c>
      <c r="M999" s="383">
        <v>237203</v>
      </c>
      <c r="N999" s="384" t="s">
        <v>33</v>
      </c>
    </row>
    <row r="1000" spans="2:14" ht="15.75">
      <c r="B1000" s="392" t="e">
        <f>IF(Tabla1[[#This Row],[Código_Actividad]]="","",CONCATENATE(Tabla1[[#This Row],[POA]],".",Tabla1[[#This Row],[SRS]],".",Tabla1[[#This Row],[AREA]],".",Tabla1[[#This Row],[TIPO]]))</f>
        <v>#REF!</v>
      </c>
      <c r="C1000" s="392" t="e">
        <f>IF(Tabla1[[#This Row],[Código_Actividad]]="","",'[5]Formulario PPGR1'!#REF!)</f>
        <v>#REF!</v>
      </c>
      <c r="D1000" s="392" t="e">
        <f>IF(Tabla1[[#This Row],[Código_Actividad]]="","",'[5]Formulario PPGR1'!#REF!)</f>
        <v>#REF!</v>
      </c>
      <c r="E1000" s="392" t="e">
        <f>IF(Tabla1[[#This Row],[Código_Actividad]]="","",'[5]Formulario PPGR1'!#REF!)</f>
        <v>#REF!</v>
      </c>
      <c r="F1000" s="392" t="e">
        <f>IF(Tabla1[[#This Row],[Código_Actividad]]="","",'[5]Formulario PPGR1'!#REF!)</f>
        <v>#REF!</v>
      </c>
      <c r="G1000" s="381" t="s">
        <v>2945</v>
      </c>
      <c r="H1000" s="381" t="s">
        <v>3066</v>
      </c>
      <c r="I1000" s="381" t="s">
        <v>1769</v>
      </c>
      <c r="J1000" s="381">
        <v>40</v>
      </c>
      <c r="K1000" s="382">
        <v>7.5</v>
      </c>
      <c r="L1000" s="382" t="e">
        <f>[6]!Tabla1[[#This Row],[Cantidad de Insumos]]*[6]!Tabla1[[#This Row],[Precio Unitario]]</f>
        <v>#REF!</v>
      </c>
      <c r="M1000" s="383">
        <v>239201</v>
      </c>
      <c r="N1000" s="384" t="s">
        <v>33</v>
      </c>
    </row>
    <row r="1001" spans="2:14" ht="15.75">
      <c r="B1001" s="392" t="e">
        <f>IF(Tabla1[[#This Row],[Código_Actividad]]="","",CONCATENATE(Tabla1[[#This Row],[POA]],".",Tabla1[[#This Row],[SRS]],".",Tabla1[[#This Row],[AREA]],".",Tabla1[[#This Row],[TIPO]]))</f>
        <v>#REF!</v>
      </c>
      <c r="C1001" s="392" t="e">
        <f>IF(Tabla1[[#This Row],[Código_Actividad]]="","",'[5]Formulario PPGR1'!#REF!)</f>
        <v>#REF!</v>
      </c>
      <c r="D1001" s="392" t="e">
        <f>IF(Tabla1[[#This Row],[Código_Actividad]]="","",'[5]Formulario PPGR1'!#REF!)</f>
        <v>#REF!</v>
      </c>
      <c r="E1001" s="392" t="e">
        <f>IF(Tabla1[[#This Row],[Código_Actividad]]="","",'[5]Formulario PPGR1'!#REF!)</f>
        <v>#REF!</v>
      </c>
      <c r="F1001" s="392" t="e">
        <f>IF(Tabla1[[#This Row],[Código_Actividad]]="","",'[5]Formulario PPGR1'!#REF!)</f>
        <v>#REF!</v>
      </c>
      <c r="G1001" s="381" t="s">
        <v>2945</v>
      </c>
      <c r="H1001" s="381" t="s">
        <v>3067</v>
      </c>
      <c r="I1001" s="381" t="s">
        <v>1769</v>
      </c>
      <c r="J1001" s="381">
        <v>160</v>
      </c>
      <c r="K1001" s="382">
        <v>35</v>
      </c>
      <c r="L1001" s="382" t="e">
        <f>[6]!Tabla1[[#This Row],[Cantidad de Insumos]]*[6]!Tabla1[[#This Row],[Precio Unitario]]</f>
        <v>#REF!</v>
      </c>
      <c r="M1001" s="383">
        <v>239201</v>
      </c>
      <c r="N1001" s="384" t="s">
        <v>33</v>
      </c>
    </row>
    <row r="1002" spans="2:14" ht="15.75">
      <c r="B1002" s="392" t="e">
        <f>IF(Tabla1[[#This Row],[Código_Actividad]]="","",CONCATENATE(Tabla1[[#This Row],[POA]],".",Tabla1[[#This Row],[SRS]],".",Tabla1[[#This Row],[AREA]],".",Tabla1[[#This Row],[TIPO]]))</f>
        <v>#REF!</v>
      </c>
      <c r="C1002" s="392" t="e">
        <f>IF(Tabla1[[#This Row],[Código_Actividad]]="","",'[5]Formulario PPGR1'!#REF!)</f>
        <v>#REF!</v>
      </c>
      <c r="D1002" s="392" t="e">
        <f>IF(Tabla1[[#This Row],[Código_Actividad]]="","",'[5]Formulario PPGR1'!#REF!)</f>
        <v>#REF!</v>
      </c>
      <c r="E1002" s="392" t="e">
        <f>IF(Tabla1[[#This Row],[Código_Actividad]]="","",'[5]Formulario PPGR1'!#REF!)</f>
        <v>#REF!</v>
      </c>
      <c r="F1002" s="392" t="e">
        <f>IF(Tabla1[[#This Row],[Código_Actividad]]="","",'[5]Formulario PPGR1'!#REF!)</f>
        <v>#REF!</v>
      </c>
      <c r="G1002" s="381" t="s">
        <v>2945</v>
      </c>
      <c r="H1002" s="381" t="s">
        <v>3068</v>
      </c>
      <c r="I1002" s="381" t="s">
        <v>1769</v>
      </c>
      <c r="J1002" s="381">
        <v>100</v>
      </c>
      <c r="K1002" s="382">
        <v>575</v>
      </c>
      <c r="L1002" s="382" t="e">
        <f>[6]!Tabla1[[#This Row],[Cantidad de Insumos]]*[6]!Tabla1[[#This Row],[Precio Unitario]]</f>
        <v>#REF!</v>
      </c>
      <c r="M1002" s="383">
        <v>239201</v>
      </c>
      <c r="N1002" s="384" t="s">
        <v>33</v>
      </c>
    </row>
    <row r="1003" spans="2:14" ht="15.75">
      <c r="B1003" s="392" t="e">
        <f>IF(Tabla1[[#This Row],[Código_Actividad]]="","",CONCATENATE(Tabla1[[#This Row],[POA]],".",Tabla1[[#This Row],[SRS]],".",Tabla1[[#This Row],[AREA]],".",Tabla1[[#This Row],[TIPO]]))</f>
        <v>#REF!</v>
      </c>
      <c r="C1003" s="392" t="e">
        <f>IF(Tabla1[[#This Row],[Código_Actividad]]="","",'[5]Formulario PPGR1'!#REF!)</f>
        <v>#REF!</v>
      </c>
      <c r="D1003" s="392" t="e">
        <f>IF(Tabla1[[#This Row],[Código_Actividad]]="","",'[5]Formulario PPGR1'!#REF!)</f>
        <v>#REF!</v>
      </c>
      <c r="E1003" s="392" t="e">
        <f>IF(Tabla1[[#This Row],[Código_Actividad]]="","",'[5]Formulario PPGR1'!#REF!)</f>
        <v>#REF!</v>
      </c>
      <c r="F1003" s="392" t="e">
        <f>IF(Tabla1[[#This Row],[Código_Actividad]]="","",'[5]Formulario PPGR1'!#REF!)</f>
        <v>#REF!</v>
      </c>
      <c r="G1003" s="381" t="s">
        <v>2945</v>
      </c>
      <c r="H1003" s="381" t="s">
        <v>3069</v>
      </c>
      <c r="I1003" s="381" t="s">
        <v>1769</v>
      </c>
      <c r="J1003" s="381">
        <v>40</v>
      </c>
      <c r="K1003" s="382">
        <v>800</v>
      </c>
      <c r="L1003" s="382" t="e">
        <f>[6]!Tabla1[[#This Row],[Cantidad de Insumos]]*[6]!Tabla1[[#This Row],[Precio Unitario]]</f>
        <v>#REF!</v>
      </c>
      <c r="M1003" s="383">
        <v>239201</v>
      </c>
      <c r="N1003" s="384" t="s">
        <v>33</v>
      </c>
    </row>
    <row r="1004" spans="2:14" ht="15.75">
      <c r="B1004" s="392" t="e">
        <f>IF(Tabla1[[#This Row],[Código_Actividad]]="","",CONCATENATE(Tabla1[[#This Row],[POA]],".",Tabla1[[#This Row],[SRS]],".",Tabla1[[#This Row],[AREA]],".",Tabla1[[#This Row],[TIPO]]))</f>
        <v>#REF!</v>
      </c>
      <c r="C1004" s="392" t="e">
        <f>IF(Tabla1[[#This Row],[Código_Actividad]]="","",'[5]Formulario PPGR1'!#REF!)</f>
        <v>#REF!</v>
      </c>
      <c r="D1004" s="392" t="e">
        <f>IF(Tabla1[[#This Row],[Código_Actividad]]="","",'[5]Formulario PPGR1'!#REF!)</f>
        <v>#REF!</v>
      </c>
      <c r="E1004" s="392" t="e">
        <f>IF(Tabla1[[#This Row],[Código_Actividad]]="","",'[5]Formulario PPGR1'!#REF!)</f>
        <v>#REF!</v>
      </c>
      <c r="F1004" s="392" t="e">
        <f>IF(Tabla1[[#This Row],[Código_Actividad]]="","",'[5]Formulario PPGR1'!#REF!)</f>
        <v>#REF!</v>
      </c>
      <c r="G1004" s="381" t="s">
        <v>2945</v>
      </c>
      <c r="H1004" s="381" t="s">
        <v>3070</v>
      </c>
      <c r="I1004" s="381" t="s">
        <v>1769</v>
      </c>
      <c r="J1004" s="381">
        <v>8</v>
      </c>
      <c r="K1004" s="382">
        <v>220</v>
      </c>
      <c r="L1004" s="382" t="e">
        <f>[6]!Tabla1[[#This Row],[Cantidad de Insumos]]*[6]!Tabla1[[#This Row],[Precio Unitario]]</f>
        <v>#REF!</v>
      </c>
      <c r="M1004" s="383">
        <v>239201</v>
      </c>
      <c r="N1004" s="384" t="s">
        <v>33</v>
      </c>
    </row>
    <row r="1005" spans="2:14" ht="15.75">
      <c r="B1005" s="392" t="e">
        <f>IF(Tabla1[[#This Row],[Código_Actividad]]="","",CONCATENATE(Tabla1[[#This Row],[POA]],".",Tabla1[[#This Row],[SRS]],".",Tabla1[[#This Row],[AREA]],".",Tabla1[[#This Row],[TIPO]]))</f>
        <v>#REF!</v>
      </c>
      <c r="C1005" s="392" t="e">
        <f>IF(Tabla1[[#This Row],[Código_Actividad]]="","",'[5]Formulario PPGR1'!#REF!)</f>
        <v>#REF!</v>
      </c>
      <c r="D1005" s="392" t="e">
        <f>IF(Tabla1[[#This Row],[Código_Actividad]]="","",'[5]Formulario PPGR1'!#REF!)</f>
        <v>#REF!</v>
      </c>
      <c r="E1005" s="392" t="e">
        <f>IF(Tabla1[[#This Row],[Código_Actividad]]="","",'[5]Formulario PPGR1'!#REF!)</f>
        <v>#REF!</v>
      </c>
      <c r="F1005" s="392" t="e">
        <f>IF(Tabla1[[#This Row],[Código_Actividad]]="","",'[5]Formulario PPGR1'!#REF!)</f>
        <v>#REF!</v>
      </c>
      <c r="G1005" s="381" t="s">
        <v>2945</v>
      </c>
      <c r="H1005" s="381" t="s">
        <v>3071</v>
      </c>
      <c r="I1005" s="381" t="s">
        <v>1769</v>
      </c>
      <c r="J1005" s="381">
        <v>16</v>
      </c>
      <c r="K1005" s="382">
        <v>260</v>
      </c>
      <c r="L1005" s="382" t="e">
        <f>[6]!Tabla1[[#This Row],[Cantidad de Insumos]]*[6]!Tabla1[[#This Row],[Precio Unitario]]</f>
        <v>#REF!</v>
      </c>
      <c r="M1005" s="383">
        <v>239201</v>
      </c>
      <c r="N1005" s="384" t="s">
        <v>33</v>
      </c>
    </row>
    <row r="1006" spans="2:14" ht="15.75">
      <c r="B1006" s="392" t="e">
        <f>IF(Tabla1[[#This Row],[Código_Actividad]]="","",CONCATENATE(Tabla1[[#This Row],[POA]],".",Tabla1[[#This Row],[SRS]],".",Tabla1[[#This Row],[AREA]],".",Tabla1[[#This Row],[TIPO]]))</f>
        <v>#REF!</v>
      </c>
      <c r="C1006" s="392" t="e">
        <f>IF(Tabla1[[#This Row],[Código_Actividad]]="","",'[5]Formulario PPGR1'!#REF!)</f>
        <v>#REF!</v>
      </c>
      <c r="D1006" s="392" t="e">
        <f>IF(Tabla1[[#This Row],[Código_Actividad]]="","",'[5]Formulario PPGR1'!#REF!)</f>
        <v>#REF!</v>
      </c>
      <c r="E1006" s="392" t="e">
        <f>IF(Tabla1[[#This Row],[Código_Actividad]]="","",'[5]Formulario PPGR1'!#REF!)</f>
        <v>#REF!</v>
      </c>
      <c r="F1006" s="392" t="e">
        <f>IF(Tabla1[[#This Row],[Código_Actividad]]="","",'[5]Formulario PPGR1'!#REF!)</f>
        <v>#REF!</v>
      </c>
      <c r="G1006" s="381" t="s">
        <v>2945</v>
      </c>
      <c r="H1006" s="381" t="s">
        <v>3072</v>
      </c>
      <c r="I1006" s="381" t="s">
        <v>1769</v>
      </c>
      <c r="J1006" s="381">
        <v>16</v>
      </c>
      <c r="K1006" s="382">
        <v>60</v>
      </c>
      <c r="L1006" s="382" t="e">
        <f>[6]!Tabla1[[#This Row],[Cantidad de Insumos]]*[6]!Tabla1[[#This Row],[Precio Unitario]]</f>
        <v>#REF!</v>
      </c>
      <c r="M1006" s="383">
        <v>239201</v>
      </c>
      <c r="N1006" s="384" t="s">
        <v>33</v>
      </c>
    </row>
    <row r="1007" spans="2:14" ht="15.75">
      <c r="B1007" s="392" t="e">
        <f>IF(Tabla1[[#This Row],[Código_Actividad]]="","",CONCATENATE(Tabla1[[#This Row],[POA]],".",Tabla1[[#This Row],[SRS]],".",Tabla1[[#This Row],[AREA]],".",Tabla1[[#This Row],[TIPO]]))</f>
        <v>#REF!</v>
      </c>
      <c r="C1007" s="392" t="e">
        <f>IF(Tabla1[[#This Row],[Código_Actividad]]="","",'[5]Formulario PPGR1'!#REF!)</f>
        <v>#REF!</v>
      </c>
      <c r="D1007" s="392" t="e">
        <f>IF(Tabla1[[#This Row],[Código_Actividad]]="","",'[5]Formulario PPGR1'!#REF!)</f>
        <v>#REF!</v>
      </c>
      <c r="E1007" s="392" t="e">
        <f>IF(Tabla1[[#This Row],[Código_Actividad]]="","",'[5]Formulario PPGR1'!#REF!)</f>
        <v>#REF!</v>
      </c>
      <c r="F1007" s="392" t="e">
        <f>IF(Tabla1[[#This Row],[Código_Actividad]]="","",'[5]Formulario PPGR1'!#REF!)</f>
        <v>#REF!</v>
      </c>
      <c r="G1007" s="381" t="s">
        <v>2949</v>
      </c>
      <c r="H1007" s="381" t="s">
        <v>3073</v>
      </c>
      <c r="I1007" s="381" t="s">
        <v>1769</v>
      </c>
      <c r="J1007" s="381">
        <v>160</v>
      </c>
      <c r="K1007" s="382">
        <v>165</v>
      </c>
      <c r="L1007" s="382" t="e">
        <f>[6]!Tabla1[[#This Row],[Cantidad de Insumos]]*[6]!Tabla1[[#This Row],[Precio Unitario]]</f>
        <v>#REF!</v>
      </c>
      <c r="M1007" s="383">
        <v>239101</v>
      </c>
      <c r="N1007" s="384" t="s">
        <v>33</v>
      </c>
    </row>
    <row r="1008" spans="2:14" ht="15.75">
      <c r="B1008" s="392" t="e">
        <f>IF(Tabla1[[#This Row],[Código_Actividad]]="","",CONCATENATE(Tabla1[[#This Row],[POA]],".",Tabla1[[#This Row],[SRS]],".",Tabla1[[#This Row],[AREA]],".",Tabla1[[#This Row],[TIPO]]))</f>
        <v>#REF!</v>
      </c>
      <c r="C1008" s="392" t="e">
        <f>IF(Tabla1[[#This Row],[Código_Actividad]]="","",'[5]Formulario PPGR1'!#REF!)</f>
        <v>#REF!</v>
      </c>
      <c r="D1008" s="392" t="e">
        <f>IF(Tabla1[[#This Row],[Código_Actividad]]="","",'[5]Formulario PPGR1'!#REF!)</f>
        <v>#REF!</v>
      </c>
      <c r="E1008" s="392" t="e">
        <f>IF(Tabla1[[#This Row],[Código_Actividad]]="","",'[5]Formulario PPGR1'!#REF!)</f>
        <v>#REF!</v>
      </c>
      <c r="F1008" s="392" t="e">
        <f>IF(Tabla1[[#This Row],[Código_Actividad]]="","",'[5]Formulario PPGR1'!#REF!)</f>
        <v>#REF!</v>
      </c>
      <c r="G1008" s="381" t="s">
        <v>2949</v>
      </c>
      <c r="H1008" s="381" t="s">
        <v>3074</v>
      </c>
      <c r="I1008" s="381" t="s">
        <v>1769</v>
      </c>
      <c r="J1008" s="381">
        <v>240</v>
      </c>
      <c r="K1008" s="382">
        <v>165</v>
      </c>
      <c r="L1008" s="382" t="e">
        <f>[6]!Tabla1[[#This Row],[Cantidad de Insumos]]*[6]!Tabla1[[#This Row],[Precio Unitario]]</f>
        <v>#REF!</v>
      </c>
      <c r="M1008" s="383">
        <v>239101</v>
      </c>
      <c r="N1008" s="384" t="s">
        <v>33</v>
      </c>
    </row>
    <row r="1009" spans="2:14" ht="15.75">
      <c r="B1009" s="392" t="e">
        <f>IF(Tabla1[[#This Row],[Código_Actividad]]="","",CONCATENATE(Tabla1[[#This Row],[POA]],".",Tabla1[[#This Row],[SRS]],".",Tabla1[[#This Row],[AREA]],".",Tabla1[[#This Row],[TIPO]]))</f>
        <v>#REF!</v>
      </c>
      <c r="C1009" s="392" t="e">
        <f>IF(Tabla1[[#This Row],[Código_Actividad]]="","",'[5]Formulario PPGR1'!#REF!)</f>
        <v>#REF!</v>
      </c>
      <c r="D1009" s="392" t="e">
        <f>IF(Tabla1[[#This Row],[Código_Actividad]]="","",'[5]Formulario PPGR1'!#REF!)</f>
        <v>#REF!</v>
      </c>
      <c r="E1009" s="392" t="e">
        <f>IF(Tabla1[[#This Row],[Código_Actividad]]="","",'[5]Formulario PPGR1'!#REF!)</f>
        <v>#REF!</v>
      </c>
      <c r="F1009" s="392" t="e">
        <f>IF(Tabla1[[#This Row],[Código_Actividad]]="","",'[5]Formulario PPGR1'!#REF!)</f>
        <v>#REF!</v>
      </c>
      <c r="G1009" s="381" t="s">
        <v>2967</v>
      </c>
      <c r="H1009" s="381" t="s">
        <v>3075</v>
      </c>
      <c r="I1009" s="381" t="s">
        <v>1769</v>
      </c>
      <c r="J1009" s="381">
        <v>20</v>
      </c>
      <c r="K1009" s="382">
        <v>1500</v>
      </c>
      <c r="L1009" s="382" t="e">
        <f>[6]!Tabla1[[#This Row],[Cantidad de Insumos]]*[6]!Tabla1[[#This Row],[Precio Unitario]]</f>
        <v>#REF!</v>
      </c>
      <c r="M1009" s="383">
        <v>233301</v>
      </c>
      <c r="N1009" s="384" t="s">
        <v>33</v>
      </c>
    </row>
    <row r="1010" spans="2:14" ht="15.75">
      <c r="B1010" s="392" t="e">
        <f>IF(Tabla1[[#This Row],[Código_Actividad]]="","",CONCATENATE(Tabla1[[#This Row],[POA]],".",Tabla1[[#This Row],[SRS]],".",Tabla1[[#This Row],[AREA]],".",Tabla1[[#This Row],[TIPO]]))</f>
        <v>#REF!</v>
      </c>
      <c r="C1010" s="392" t="e">
        <f>IF(Tabla1[[#This Row],[Código_Actividad]]="","",'[5]Formulario PPGR1'!#REF!)</f>
        <v>#REF!</v>
      </c>
      <c r="D1010" s="392" t="e">
        <f>IF(Tabla1[[#This Row],[Código_Actividad]]="","",'[5]Formulario PPGR1'!#REF!)</f>
        <v>#REF!</v>
      </c>
      <c r="E1010" s="392" t="e">
        <f>IF(Tabla1[[#This Row],[Código_Actividad]]="","",'[5]Formulario PPGR1'!#REF!)</f>
        <v>#REF!</v>
      </c>
      <c r="F1010" s="392" t="e">
        <f>IF(Tabla1[[#This Row],[Código_Actividad]]="","",'[5]Formulario PPGR1'!#REF!)</f>
        <v>#REF!</v>
      </c>
      <c r="G1010" s="381" t="s">
        <v>2967</v>
      </c>
      <c r="H1010" s="381" t="s">
        <v>3076</v>
      </c>
      <c r="I1010" s="381" t="s">
        <v>1769</v>
      </c>
      <c r="J1010" s="381">
        <v>32</v>
      </c>
      <c r="K1010" s="382">
        <v>210</v>
      </c>
      <c r="L1010" s="382" t="e">
        <f>[6]!Tabla1[[#This Row],[Cantidad de Insumos]]*[6]!Tabla1[[#This Row],[Precio Unitario]]</f>
        <v>#REF!</v>
      </c>
      <c r="M1010" s="383">
        <v>233301</v>
      </c>
      <c r="N1010" s="384" t="s">
        <v>33</v>
      </c>
    </row>
    <row r="1011" spans="2:14" ht="15.75">
      <c r="B1011" s="392" t="e">
        <f>IF(Tabla1[[#This Row],[Código_Actividad]]="","",CONCATENATE(Tabla1[[#This Row],[POA]],".",Tabla1[[#This Row],[SRS]],".",Tabla1[[#This Row],[AREA]],".",Tabla1[[#This Row],[TIPO]]))</f>
        <v>#REF!</v>
      </c>
      <c r="C1011" s="392" t="e">
        <f>IF(Tabla1[[#This Row],[Código_Actividad]]="","",'[5]Formulario PPGR1'!#REF!)</f>
        <v>#REF!</v>
      </c>
      <c r="D1011" s="392" t="e">
        <f>IF(Tabla1[[#This Row],[Código_Actividad]]="","",'[5]Formulario PPGR1'!#REF!)</f>
        <v>#REF!</v>
      </c>
      <c r="E1011" s="392" t="e">
        <f>IF(Tabla1[[#This Row],[Código_Actividad]]="","",'[5]Formulario PPGR1'!#REF!)</f>
        <v>#REF!</v>
      </c>
      <c r="F1011" s="392" t="e">
        <f>IF(Tabla1[[#This Row],[Código_Actividad]]="","",'[5]Formulario PPGR1'!#REF!)</f>
        <v>#REF!</v>
      </c>
      <c r="G1011" s="381" t="s">
        <v>2967</v>
      </c>
      <c r="H1011" s="381" t="s">
        <v>3077</v>
      </c>
      <c r="I1011" s="381" t="s">
        <v>1769</v>
      </c>
      <c r="J1011" s="381">
        <v>20</v>
      </c>
      <c r="K1011" s="382">
        <v>390</v>
      </c>
      <c r="L1011" s="382" t="e">
        <f>[6]!Tabla1[[#This Row],[Cantidad de Insumos]]*[6]!Tabla1[[#This Row],[Precio Unitario]]</f>
        <v>#REF!</v>
      </c>
      <c r="M1011" s="383">
        <v>233301</v>
      </c>
      <c r="N1011" s="384" t="s">
        <v>33</v>
      </c>
    </row>
    <row r="1012" spans="2:14" ht="15.75">
      <c r="B1012" s="392" t="e">
        <f>IF(Tabla1[[#This Row],[Código_Actividad]]="","",CONCATENATE(Tabla1[[#This Row],[POA]],".",Tabla1[[#This Row],[SRS]],".",Tabla1[[#This Row],[AREA]],".",Tabla1[[#This Row],[TIPO]]))</f>
        <v>#REF!</v>
      </c>
      <c r="C1012" s="392" t="e">
        <f>IF(Tabla1[[#This Row],[Código_Actividad]]="","",'[5]Formulario PPGR1'!#REF!)</f>
        <v>#REF!</v>
      </c>
      <c r="D1012" s="392" t="e">
        <f>IF(Tabla1[[#This Row],[Código_Actividad]]="","",'[5]Formulario PPGR1'!#REF!)</f>
        <v>#REF!</v>
      </c>
      <c r="E1012" s="392" t="e">
        <f>IF(Tabla1[[#This Row],[Código_Actividad]]="","",'[5]Formulario PPGR1'!#REF!)</f>
        <v>#REF!</v>
      </c>
      <c r="F1012" s="392" t="e">
        <f>IF(Tabla1[[#This Row],[Código_Actividad]]="","",'[5]Formulario PPGR1'!#REF!)</f>
        <v>#REF!</v>
      </c>
      <c r="G1012" s="381" t="s">
        <v>2949</v>
      </c>
      <c r="H1012" s="381" t="s">
        <v>3078</v>
      </c>
      <c r="I1012" s="381" t="s">
        <v>1769</v>
      </c>
      <c r="J1012" s="381">
        <v>200</v>
      </c>
      <c r="K1012" s="382">
        <v>35</v>
      </c>
      <c r="L1012" s="382" t="e">
        <f>[6]!Tabla1[[#This Row],[Cantidad de Insumos]]*[6]!Tabla1[[#This Row],[Precio Unitario]]</f>
        <v>#REF!</v>
      </c>
      <c r="M1012" s="383">
        <v>239101</v>
      </c>
      <c r="N1012" s="384" t="s">
        <v>33</v>
      </c>
    </row>
    <row r="1013" spans="2:14" ht="15.75">
      <c r="B1013" s="392" t="e">
        <f>IF(Tabla1[[#This Row],[Código_Actividad]]="","",CONCATENATE(Tabla1[[#This Row],[POA]],".",Tabla1[[#This Row],[SRS]],".",Tabla1[[#This Row],[AREA]],".",Tabla1[[#This Row],[TIPO]]))</f>
        <v>#REF!</v>
      </c>
      <c r="C1013" s="392" t="e">
        <f>IF(Tabla1[[#This Row],[Código_Actividad]]="","",'[5]Formulario PPGR1'!#REF!)</f>
        <v>#REF!</v>
      </c>
      <c r="D1013" s="392" t="e">
        <f>IF(Tabla1[[#This Row],[Código_Actividad]]="","",'[5]Formulario PPGR1'!#REF!)</f>
        <v>#REF!</v>
      </c>
      <c r="E1013" s="392" t="e">
        <f>IF(Tabla1[[#This Row],[Código_Actividad]]="","",'[5]Formulario PPGR1'!#REF!)</f>
        <v>#REF!</v>
      </c>
      <c r="F1013" s="392" t="e">
        <f>IF(Tabla1[[#This Row],[Código_Actividad]]="","",'[5]Formulario PPGR1'!#REF!)</f>
        <v>#REF!</v>
      </c>
      <c r="G1013" s="381" t="s">
        <v>2949</v>
      </c>
      <c r="H1013" s="381" t="s">
        <v>3079</v>
      </c>
      <c r="I1013" s="381" t="s">
        <v>1769</v>
      </c>
      <c r="J1013" s="381">
        <v>800</v>
      </c>
      <c r="K1013" s="382">
        <v>150</v>
      </c>
      <c r="L1013" s="382" t="e">
        <f>[6]!Tabla1[[#This Row],[Cantidad de Insumos]]*[6]!Tabla1[[#This Row],[Precio Unitario]]</f>
        <v>#REF!</v>
      </c>
      <c r="M1013" s="383">
        <v>239101</v>
      </c>
      <c r="N1013" s="384" t="s">
        <v>33</v>
      </c>
    </row>
    <row r="1014" spans="2:14" ht="15.75">
      <c r="B1014" s="392" t="e">
        <f>IF(Tabla1[[#This Row],[Código_Actividad]]="","",CONCATENATE(Tabla1[[#This Row],[POA]],".",Tabla1[[#This Row],[SRS]],".",Tabla1[[#This Row],[AREA]],".",Tabla1[[#This Row],[TIPO]]))</f>
        <v>#REF!</v>
      </c>
      <c r="C1014" s="392" t="e">
        <f>IF(Tabla1[[#This Row],[Código_Actividad]]="","",'[5]Formulario PPGR1'!#REF!)</f>
        <v>#REF!</v>
      </c>
      <c r="D1014" s="392" t="e">
        <f>IF(Tabla1[[#This Row],[Código_Actividad]]="","",'[5]Formulario PPGR1'!#REF!)</f>
        <v>#REF!</v>
      </c>
      <c r="E1014" s="392" t="e">
        <f>IF(Tabla1[[#This Row],[Código_Actividad]]="","",'[5]Formulario PPGR1'!#REF!)</f>
        <v>#REF!</v>
      </c>
      <c r="F1014" s="392" t="e">
        <f>IF(Tabla1[[#This Row],[Código_Actividad]]="","",'[5]Formulario PPGR1'!#REF!)</f>
        <v>#REF!</v>
      </c>
      <c r="G1014" s="381" t="s">
        <v>2949</v>
      </c>
      <c r="H1014" s="381" t="s">
        <v>3080</v>
      </c>
      <c r="I1014" s="381" t="s">
        <v>1769</v>
      </c>
      <c r="J1014" s="381">
        <v>4</v>
      </c>
      <c r="K1014" s="382">
        <v>590.83000000000004</v>
      </c>
      <c r="L1014" s="382" t="e">
        <f>[6]!Tabla1[[#This Row],[Cantidad de Insumos]]*[6]!Tabla1[[#This Row],[Precio Unitario]]</f>
        <v>#REF!</v>
      </c>
      <c r="M1014" s="383">
        <v>239101</v>
      </c>
      <c r="N1014" s="384" t="s">
        <v>33</v>
      </c>
    </row>
    <row r="1015" spans="2:14" ht="15.75">
      <c r="B1015" s="392" t="e">
        <f>IF(Tabla1[[#This Row],[Código_Actividad]]="","",CONCATENATE(Tabla1[[#This Row],[POA]],".",Tabla1[[#This Row],[SRS]],".",Tabla1[[#This Row],[AREA]],".",Tabla1[[#This Row],[TIPO]]))</f>
        <v>#REF!</v>
      </c>
      <c r="C1015" s="392" t="e">
        <f>IF(Tabla1[[#This Row],[Código_Actividad]]="","",'[5]Formulario PPGR1'!#REF!)</f>
        <v>#REF!</v>
      </c>
      <c r="D1015" s="392" t="e">
        <f>IF(Tabla1[[#This Row],[Código_Actividad]]="","",'[5]Formulario PPGR1'!#REF!)</f>
        <v>#REF!</v>
      </c>
      <c r="E1015" s="392" t="e">
        <f>IF(Tabla1[[#This Row],[Código_Actividad]]="","",'[5]Formulario PPGR1'!#REF!)</f>
        <v>#REF!</v>
      </c>
      <c r="F1015" s="392" t="e">
        <f>IF(Tabla1[[#This Row],[Código_Actividad]]="","",'[5]Formulario PPGR1'!#REF!)</f>
        <v>#REF!</v>
      </c>
      <c r="G1015" s="381" t="s">
        <v>2949</v>
      </c>
      <c r="H1015" s="381" t="s">
        <v>3081</v>
      </c>
      <c r="I1015" s="381" t="s">
        <v>3064</v>
      </c>
      <c r="J1015" s="381">
        <v>120</v>
      </c>
      <c r="K1015" s="382">
        <v>282</v>
      </c>
      <c r="L1015" s="382" t="e">
        <f>[6]!Tabla1[[#This Row],[Cantidad de Insumos]]*[6]!Tabla1[[#This Row],[Precio Unitario]]</f>
        <v>#REF!</v>
      </c>
      <c r="M1015" s="383">
        <v>239101</v>
      </c>
      <c r="N1015" s="384" t="s">
        <v>33</v>
      </c>
    </row>
    <row r="1016" spans="2:14" ht="15.75">
      <c r="B1016" s="392" t="e">
        <f>IF(Tabla1[[#This Row],[Código_Actividad]]="","",CONCATENATE(Tabla1[[#This Row],[POA]],".",Tabla1[[#This Row],[SRS]],".",Tabla1[[#This Row],[AREA]],".",Tabla1[[#This Row],[TIPO]]))</f>
        <v>#REF!</v>
      </c>
      <c r="C1016" s="392" t="e">
        <f>IF(Tabla1[[#This Row],[Código_Actividad]]="","",'[5]Formulario PPGR1'!#REF!)</f>
        <v>#REF!</v>
      </c>
      <c r="D1016" s="392" t="e">
        <f>IF(Tabla1[[#This Row],[Código_Actividad]]="","",'[5]Formulario PPGR1'!#REF!)</f>
        <v>#REF!</v>
      </c>
      <c r="E1016" s="392" t="e">
        <f>IF(Tabla1[[#This Row],[Código_Actividad]]="","",'[5]Formulario PPGR1'!#REF!)</f>
        <v>#REF!</v>
      </c>
      <c r="F1016" s="392" t="e">
        <f>IF(Tabla1[[#This Row],[Código_Actividad]]="","",'[5]Formulario PPGR1'!#REF!)</f>
        <v>#REF!</v>
      </c>
      <c r="G1016" s="381" t="s">
        <v>2949</v>
      </c>
      <c r="H1016" s="381" t="s">
        <v>3082</v>
      </c>
      <c r="I1016" s="381" t="s">
        <v>3064</v>
      </c>
      <c r="J1016" s="381">
        <v>240</v>
      </c>
      <c r="K1016" s="382">
        <v>428.32</v>
      </c>
      <c r="L1016" s="382" t="e">
        <f>[6]!Tabla1[[#This Row],[Cantidad de Insumos]]*[6]!Tabla1[[#This Row],[Precio Unitario]]</f>
        <v>#REF!</v>
      </c>
      <c r="M1016" s="383">
        <v>239101</v>
      </c>
      <c r="N1016" s="384" t="s">
        <v>33</v>
      </c>
    </row>
    <row r="1017" spans="2:14" ht="15.75">
      <c r="B1017" s="392" t="e">
        <f>IF(Tabla1[[#This Row],[Código_Actividad]]="","",CONCATENATE(Tabla1[[#This Row],[POA]],".",Tabla1[[#This Row],[SRS]],".",Tabla1[[#This Row],[AREA]],".",Tabla1[[#This Row],[TIPO]]))</f>
        <v>#REF!</v>
      </c>
      <c r="C1017" s="392" t="e">
        <f>IF(Tabla1[[#This Row],[Código_Actividad]]="","",'[5]Formulario PPGR1'!#REF!)</f>
        <v>#REF!</v>
      </c>
      <c r="D1017" s="392" t="e">
        <f>IF(Tabla1[[#This Row],[Código_Actividad]]="","",'[5]Formulario PPGR1'!#REF!)</f>
        <v>#REF!</v>
      </c>
      <c r="E1017" s="392" t="e">
        <f>IF(Tabla1[[#This Row],[Código_Actividad]]="","",'[5]Formulario PPGR1'!#REF!)</f>
        <v>#REF!</v>
      </c>
      <c r="F1017" s="392" t="e">
        <f>IF(Tabla1[[#This Row],[Código_Actividad]]="","",'[5]Formulario PPGR1'!#REF!)</f>
        <v>#REF!</v>
      </c>
      <c r="G1017" s="381" t="s">
        <v>2945</v>
      </c>
      <c r="H1017" s="381" t="s">
        <v>3083</v>
      </c>
      <c r="I1017" s="381" t="s">
        <v>1769</v>
      </c>
      <c r="J1017" s="381">
        <v>32</v>
      </c>
      <c r="K1017" s="382">
        <v>75</v>
      </c>
      <c r="L1017" s="382" t="e">
        <f>[6]!Tabla1[[#This Row],[Cantidad de Insumos]]*[6]!Tabla1[[#This Row],[Precio Unitario]]</f>
        <v>#REF!</v>
      </c>
      <c r="M1017" s="383">
        <v>233201</v>
      </c>
      <c r="N1017" s="384" t="s">
        <v>33</v>
      </c>
    </row>
    <row r="1018" spans="2:14" ht="15.75">
      <c r="B1018" s="392" t="e">
        <f>IF(Tabla1[[#This Row],[Código_Actividad]]="","",CONCATENATE(Tabla1[[#This Row],[POA]],".",Tabla1[[#This Row],[SRS]],".",Tabla1[[#This Row],[AREA]],".",Tabla1[[#This Row],[TIPO]]))</f>
        <v>#REF!</v>
      </c>
      <c r="C1018" s="392" t="e">
        <f>IF(Tabla1[[#This Row],[Código_Actividad]]="","",'[5]Formulario PPGR1'!#REF!)</f>
        <v>#REF!</v>
      </c>
      <c r="D1018" s="392" t="e">
        <f>IF(Tabla1[[#This Row],[Código_Actividad]]="","",'[5]Formulario PPGR1'!#REF!)</f>
        <v>#REF!</v>
      </c>
      <c r="E1018" s="392" t="e">
        <f>IF(Tabla1[[#This Row],[Código_Actividad]]="","",'[5]Formulario PPGR1'!#REF!)</f>
        <v>#REF!</v>
      </c>
      <c r="F1018" s="392" t="e">
        <f>IF(Tabla1[[#This Row],[Código_Actividad]]="","",'[5]Formulario PPGR1'!#REF!)</f>
        <v>#REF!</v>
      </c>
      <c r="G1018" s="381" t="s">
        <v>2949</v>
      </c>
      <c r="H1018" s="381" t="s">
        <v>3084</v>
      </c>
      <c r="I1018" s="381" t="s">
        <v>1769</v>
      </c>
      <c r="J1018" s="381">
        <v>100</v>
      </c>
      <c r="K1018" s="382">
        <v>125</v>
      </c>
      <c r="L1018" s="382" t="e">
        <f>[6]!Tabla1[[#This Row],[Cantidad de Insumos]]*[6]!Tabla1[[#This Row],[Precio Unitario]]</f>
        <v>#REF!</v>
      </c>
      <c r="M1018" s="383">
        <v>232101</v>
      </c>
      <c r="N1018" s="384" t="s">
        <v>33</v>
      </c>
    </row>
    <row r="1019" spans="2:14" ht="15.75">
      <c r="B1019" s="392" t="e">
        <f>IF(Tabla1[[#This Row],[Código_Actividad]]="","",CONCATENATE(Tabla1[[#This Row],[POA]],".",Tabla1[[#This Row],[SRS]],".",Tabla1[[#This Row],[AREA]],".",Tabla1[[#This Row],[TIPO]]))</f>
        <v>#REF!</v>
      </c>
      <c r="C1019" s="392" t="e">
        <f>IF(Tabla1[[#This Row],[Código_Actividad]]="","",'[5]Formulario PPGR1'!#REF!)</f>
        <v>#REF!</v>
      </c>
      <c r="D1019" s="392" t="e">
        <f>IF(Tabla1[[#This Row],[Código_Actividad]]="","",'[5]Formulario PPGR1'!#REF!)</f>
        <v>#REF!</v>
      </c>
      <c r="E1019" s="392" t="e">
        <f>IF(Tabla1[[#This Row],[Código_Actividad]]="","",'[5]Formulario PPGR1'!#REF!)</f>
        <v>#REF!</v>
      </c>
      <c r="F1019" s="392" t="e">
        <f>IF(Tabla1[[#This Row],[Código_Actividad]]="","",'[5]Formulario PPGR1'!#REF!)</f>
        <v>#REF!</v>
      </c>
      <c r="G1019" s="381" t="s">
        <v>2945</v>
      </c>
      <c r="H1019" s="381" t="s">
        <v>3085</v>
      </c>
      <c r="I1019" s="381" t="s">
        <v>1769</v>
      </c>
      <c r="J1019" s="381">
        <v>12</v>
      </c>
      <c r="K1019" s="382">
        <v>11.66</v>
      </c>
      <c r="L1019" s="382" t="e">
        <f>[6]!Tabla1[[#This Row],[Cantidad de Insumos]]*[6]!Tabla1[[#This Row],[Precio Unitario]]</f>
        <v>#REF!</v>
      </c>
      <c r="M1019" s="383">
        <v>239201</v>
      </c>
      <c r="N1019" s="384" t="s">
        <v>33</v>
      </c>
    </row>
    <row r="1020" spans="2:14" ht="15.75">
      <c r="B1020" s="392" t="e">
        <f>IF(Tabla1[[#This Row],[Código_Actividad]]="","",CONCATENATE(Tabla1[[#This Row],[POA]],".",Tabla1[[#This Row],[SRS]],".",Tabla1[[#This Row],[AREA]],".",Tabla1[[#This Row],[TIPO]]))</f>
        <v>#REF!</v>
      </c>
      <c r="C1020" s="392" t="e">
        <f>IF(Tabla1[[#This Row],[Código_Actividad]]="","",'[5]Formulario PPGR1'!#REF!)</f>
        <v>#REF!</v>
      </c>
      <c r="D1020" s="392" t="e">
        <f>IF(Tabla1[[#This Row],[Código_Actividad]]="","",'[5]Formulario PPGR1'!#REF!)</f>
        <v>#REF!</v>
      </c>
      <c r="E1020" s="392" t="e">
        <f>IF(Tabla1[[#This Row],[Código_Actividad]]="","",'[5]Formulario PPGR1'!#REF!)</f>
        <v>#REF!</v>
      </c>
      <c r="F1020" s="392" t="e">
        <f>IF(Tabla1[[#This Row],[Código_Actividad]]="","",'[5]Formulario PPGR1'!#REF!)</f>
        <v>#REF!</v>
      </c>
      <c r="G1020" s="381" t="s">
        <v>2945</v>
      </c>
      <c r="H1020" s="381" t="s">
        <v>3086</v>
      </c>
      <c r="I1020" s="381" t="s">
        <v>1769</v>
      </c>
      <c r="J1020" s="381">
        <v>336</v>
      </c>
      <c r="K1020" s="382">
        <v>11.66</v>
      </c>
      <c r="L1020" s="382" t="e">
        <f>[6]!Tabla1[[#This Row],[Cantidad de Insumos]]*[6]!Tabla1[[#This Row],[Precio Unitario]]</f>
        <v>#REF!</v>
      </c>
      <c r="M1020" s="383">
        <v>239201</v>
      </c>
      <c r="N1020" s="384" t="s">
        <v>33</v>
      </c>
    </row>
    <row r="1021" spans="2:14" ht="15.75">
      <c r="B1021" s="392" t="e">
        <f>IF(Tabla1[[#This Row],[Código_Actividad]]="","",CONCATENATE(Tabla1[[#This Row],[POA]],".",Tabla1[[#This Row],[SRS]],".",Tabla1[[#This Row],[AREA]],".",Tabla1[[#This Row],[TIPO]]))</f>
        <v>#REF!</v>
      </c>
      <c r="C1021" s="392" t="e">
        <f>IF(Tabla1[[#This Row],[Código_Actividad]]="","",'[5]Formulario PPGR1'!#REF!)</f>
        <v>#REF!</v>
      </c>
      <c r="D1021" s="392" t="e">
        <f>IF(Tabla1[[#This Row],[Código_Actividad]]="","",'[5]Formulario PPGR1'!#REF!)</f>
        <v>#REF!</v>
      </c>
      <c r="E1021" s="392" t="e">
        <f>IF(Tabla1[[#This Row],[Código_Actividad]]="","",'[5]Formulario PPGR1'!#REF!)</f>
        <v>#REF!</v>
      </c>
      <c r="F1021" s="392" t="e">
        <f>IF(Tabla1[[#This Row],[Código_Actividad]]="","",'[5]Formulario PPGR1'!#REF!)</f>
        <v>#REF!</v>
      </c>
      <c r="G1021" s="381" t="s">
        <v>2945</v>
      </c>
      <c r="H1021" s="381" t="s">
        <v>3087</v>
      </c>
      <c r="I1021" s="381" t="s">
        <v>1769</v>
      </c>
      <c r="J1021" s="381">
        <v>720</v>
      </c>
      <c r="K1021" s="382">
        <v>11.66</v>
      </c>
      <c r="L1021" s="382" t="e">
        <f>[6]!Tabla1[[#This Row],[Cantidad de Insumos]]*[6]!Tabla1[[#This Row],[Precio Unitario]]</f>
        <v>#REF!</v>
      </c>
      <c r="M1021" s="383">
        <v>239201</v>
      </c>
      <c r="N1021" s="384" t="s">
        <v>33</v>
      </c>
    </row>
    <row r="1022" spans="2:14" ht="15.75">
      <c r="B1022" s="392" t="e">
        <f>IF(Tabla1[[#This Row],[Código_Actividad]]="","",CONCATENATE(Tabla1[[#This Row],[POA]],".",Tabla1[[#This Row],[SRS]],".",Tabla1[[#This Row],[AREA]],".",Tabla1[[#This Row],[TIPO]]))</f>
        <v>#REF!</v>
      </c>
      <c r="C1022" s="392" t="e">
        <f>IF(Tabla1[[#This Row],[Código_Actividad]]="","",'[5]Formulario PPGR1'!#REF!)</f>
        <v>#REF!</v>
      </c>
      <c r="D1022" s="392" t="e">
        <f>IF(Tabla1[[#This Row],[Código_Actividad]]="","",'[5]Formulario PPGR1'!#REF!)</f>
        <v>#REF!</v>
      </c>
      <c r="E1022" s="392" t="e">
        <f>IF(Tabla1[[#This Row],[Código_Actividad]]="","",'[5]Formulario PPGR1'!#REF!)</f>
        <v>#REF!</v>
      </c>
      <c r="F1022" s="392" t="e">
        <f>IF(Tabla1[[#This Row],[Código_Actividad]]="","",'[5]Formulario PPGR1'!#REF!)</f>
        <v>#REF!</v>
      </c>
      <c r="G1022" s="381" t="s">
        <v>2945</v>
      </c>
      <c r="H1022" s="381" t="s">
        <v>3088</v>
      </c>
      <c r="I1022" s="381" t="s">
        <v>1769</v>
      </c>
      <c r="J1022" s="381">
        <v>1200</v>
      </c>
      <c r="K1022" s="382">
        <v>12</v>
      </c>
      <c r="L1022" s="382" t="e">
        <f>[6]!Tabla1[[#This Row],[Cantidad de Insumos]]*[6]!Tabla1[[#This Row],[Precio Unitario]]</f>
        <v>#REF!</v>
      </c>
      <c r="M1022" s="383">
        <v>239201</v>
      </c>
      <c r="N1022" s="384" t="s">
        <v>33</v>
      </c>
    </row>
    <row r="1023" spans="2:14" ht="15.75">
      <c r="B1023" s="392" t="e">
        <f>IF(Tabla1[[#This Row],[Código_Actividad]]="","",CONCATENATE(Tabla1[[#This Row],[POA]],".",Tabla1[[#This Row],[SRS]],".",Tabla1[[#This Row],[AREA]],".",Tabla1[[#This Row],[TIPO]]))</f>
        <v>#REF!</v>
      </c>
      <c r="C1023" s="392" t="e">
        <f>IF(Tabla1[[#This Row],[Código_Actividad]]="","",'[5]Formulario PPGR1'!#REF!)</f>
        <v>#REF!</v>
      </c>
      <c r="D1023" s="392" t="e">
        <f>IF(Tabla1[[#This Row],[Código_Actividad]]="","",'[5]Formulario PPGR1'!#REF!)</f>
        <v>#REF!</v>
      </c>
      <c r="E1023" s="392" t="e">
        <f>IF(Tabla1[[#This Row],[Código_Actividad]]="","",'[5]Formulario PPGR1'!#REF!)</f>
        <v>#REF!</v>
      </c>
      <c r="F1023" s="392" t="e">
        <f>IF(Tabla1[[#This Row],[Código_Actividad]]="","",'[5]Formulario PPGR1'!#REF!)</f>
        <v>#REF!</v>
      </c>
      <c r="G1023" s="381" t="s">
        <v>2945</v>
      </c>
      <c r="H1023" s="381" t="s">
        <v>3089</v>
      </c>
      <c r="I1023" s="381" t="s">
        <v>1769</v>
      </c>
      <c r="J1023" s="381">
        <v>80</v>
      </c>
      <c r="K1023" s="382">
        <v>7.45</v>
      </c>
      <c r="L1023" s="382" t="e">
        <f>[6]!Tabla1[[#This Row],[Cantidad de Insumos]]*[6]!Tabla1[[#This Row],[Precio Unitario]]</f>
        <v>#REF!</v>
      </c>
      <c r="M1023" s="383">
        <v>239201</v>
      </c>
      <c r="N1023" s="384" t="s">
        <v>33</v>
      </c>
    </row>
    <row r="1024" spans="2:14" ht="15.75">
      <c r="B1024" s="392" t="e">
        <f>IF(Tabla1[[#This Row],[Código_Actividad]]="","",CONCATENATE(Tabla1[[#This Row],[POA]],".",Tabla1[[#This Row],[SRS]],".",Tabla1[[#This Row],[AREA]],".",Tabla1[[#This Row],[TIPO]]))</f>
        <v>#REF!</v>
      </c>
      <c r="C1024" s="392" t="e">
        <f>IF(Tabla1[[#This Row],[Código_Actividad]]="","",'[5]Formulario PPGR1'!#REF!)</f>
        <v>#REF!</v>
      </c>
      <c r="D1024" s="392" t="e">
        <f>IF(Tabla1[[#This Row],[Código_Actividad]]="","",'[5]Formulario PPGR1'!#REF!)</f>
        <v>#REF!</v>
      </c>
      <c r="E1024" s="392" t="e">
        <f>IF(Tabla1[[#This Row],[Código_Actividad]]="","",'[5]Formulario PPGR1'!#REF!)</f>
        <v>#REF!</v>
      </c>
      <c r="F1024" s="392" t="e">
        <f>IF(Tabla1[[#This Row],[Código_Actividad]]="","",'[5]Formulario PPGR1'!#REF!)</f>
        <v>#REF!</v>
      </c>
      <c r="G1024" s="381" t="s">
        <v>2945</v>
      </c>
      <c r="H1024" s="381" t="s">
        <v>3090</v>
      </c>
      <c r="I1024" s="381" t="s">
        <v>1769</v>
      </c>
      <c r="J1024" s="381">
        <v>96</v>
      </c>
      <c r="K1024" s="382">
        <v>5.83</v>
      </c>
      <c r="L1024" s="382" t="e">
        <f>[6]!Tabla1[[#This Row],[Cantidad de Insumos]]*[6]!Tabla1[[#This Row],[Precio Unitario]]</f>
        <v>#REF!</v>
      </c>
      <c r="M1024" s="383">
        <v>239201</v>
      </c>
      <c r="N1024" s="384" t="s">
        <v>33</v>
      </c>
    </row>
    <row r="1025" spans="2:14" ht="15.75">
      <c r="B1025" s="392" t="e">
        <f>IF(Tabla1[[#This Row],[Código_Actividad]]="","",CONCATENATE(Tabla1[[#This Row],[POA]],".",Tabla1[[#This Row],[SRS]],".",Tabla1[[#This Row],[AREA]],".",Tabla1[[#This Row],[TIPO]]))</f>
        <v>#REF!</v>
      </c>
      <c r="C1025" s="392" t="e">
        <f>IF(Tabla1[[#This Row],[Código_Actividad]]="","",'[5]Formulario PPGR1'!#REF!)</f>
        <v>#REF!</v>
      </c>
      <c r="D1025" s="392" t="e">
        <f>IF(Tabla1[[#This Row],[Código_Actividad]]="","",'[5]Formulario PPGR1'!#REF!)</f>
        <v>#REF!</v>
      </c>
      <c r="E1025" s="392" t="e">
        <f>IF(Tabla1[[#This Row],[Código_Actividad]]="","",'[5]Formulario PPGR1'!#REF!)</f>
        <v>#REF!</v>
      </c>
      <c r="F1025" s="392" t="e">
        <f>IF(Tabla1[[#This Row],[Código_Actividad]]="","",'[5]Formulario PPGR1'!#REF!)</f>
        <v>#REF!</v>
      </c>
      <c r="G1025" s="381" t="s">
        <v>2945</v>
      </c>
      <c r="H1025" s="381" t="s">
        <v>3091</v>
      </c>
      <c r="I1025" s="381" t="s">
        <v>1769</v>
      </c>
      <c r="J1025" s="381">
        <v>288</v>
      </c>
      <c r="K1025" s="382">
        <v>18.75</v>
      </c>
      <c r="L1025" s="382" t="e">
        <f>[6]!Tabla1[[#This Row],[Cantidad de Insumos]]*[6]!Tabla1[[#This Row],[Precio Unitario]]</f>
        <v>#REF!</v>
      </c>
      <c r="M1025" s="383">
        <v>233301</v>
      </c>
      <c r="N1025" s="384" t="s">
        <v>33</v>
      </c>
    </row>
    <row r="1026" spans="2:14" ht="15.75">
      <c r="B1026" s="392" t="e">
        <f>IF(Tabla1[[#This Row],[Código_Actividad]]="","",CONCATENATE(Tabla1[[#This Row],[POA]],".",Tabla1[[#This Row],[SRS]],".",Tabla1[[#This Row],[AREA]],".",Tabla1[[#This Row],[TIPO]]))</f>
        <v>#REF!</v>
      </c>
      <c r="C1026" s="392" t="e">
        <f>IF(Tabla1[[#This Row],[Código_Actividad]]="","",'[5]Formulario PPGR1'!#REF!)</f>
        <v>#REF!</v>
      </c>
      <c r="D1026" s="392" t="e">
        <f>IF(Tabla1[[#This Row],[Código_Actividad]]="","",'[5]Formulario PPGR1'!#REF!)</f>
        <v>#REF!</v>
      </c>
      <c r="E1026" s="392" t="e">
        <f>IF(Tabla1[[#This Row],[Código_Actividad]]="","",'[5]Formulario PPGR1'!#REF!)</f>
        <v>#REF!</v>
      </c>
      <c r="F1026" s="392" t="e">
        <f>IF(Tabla1[[#This Row],[Código_Actividad]]="","",'[5]Formulario PPGR1'!#REF!)</f>
        <v>#REF!</v>
      </c>
      <c r="G1026" s="381" t="s">
        <v>2945</v>
      </c>
      <c r="H1026" s="381" t="s">
        <v>3092</v>
      </c>
      <c r="I1026" s="381" t="s">
        <v>1769</v>
      </c>
      <c r="J1026" s="381">
        <v>60</v>
      </c>
      <c r="K1026" s="382">
        <v>70</v>
      </c>
      <c r="L1026" s="382" t="e">
        <f>[6]!Tabla1[[#This Row],[Cantidad de Insumos]]*[6]!Tabla1[[#This Row],[Precio Unitario]]</f>
        <v>#REF!</v>
      </c>
      <c r="M1026" s="383">
        <v>233301</v>
      </c>
      <c r="N1026" s="384" t="s">
        <v>33</v>
      </c>
    </row>
    <row r="1027" spans="2:14" ht="15.75">
      <c r="B1027" s="392" t="e">
        <f>IF(Tabla1[[#This Row],[Código_Actividad]]="","",CONCATENATE(Tabla1[[#This Row],[POA]],".",Tabla1[[#This Row],[SRS]],".",Tabla1[[#This Row],[AREA]],".",Tabla1[[#This Row],[TIPO]]))</f>
        <v>#REF!</v>
      </c>
      <c r="C1027" s="392" t="e">
        <f>IF(Tabla1[[#This Row],[Código_Actividad]]="","",'[5]Formulario PPGR1'!#REF!)</f>
        <v>#REF!</v>
      </c>
      <c r="D1027" s="392" t="e">
        <f>IF(Tabla1[[#This Row],[Código_Actividad]]="","",'[5]Formulario PPGR1'!#REF!)</f>
        <v>#REF!</v>
      </c>
      <c r="E1027" s="392" t="e">
        <f>IF(Tabla1[[#This Row],[Código_Actividad]]="","",'[5]Formulario PPGR1'!#REF!)</f>
        <v>#REF!</v>
      </c>
      <c r="F1027" s="392" t="e">
        <f>IF(Tabla1[[#This Row],[Código_Actividad]]="","",'[5]Formulario PPGR1'!#REF!)</f>
        <v>#REF!</v>
      </c>
      <c r="G1027" s="381" t="s">
        <v>2967</v>
      </c>
      <c r="H1027" s="381" t="s">
        <v>3093</v>
      </c>
      <c r="I1027" s="381" t="s">
        <v>1769</v>
      </c>
      <c r="J1027" s="381">
        <v>12</v>
      </c>
      <c r="K1027" s="382">
        <v>3500</v>
      </c>
      <c r="L1027" s="382" t="e">
        <f>[6]!Tabla1[[#This Row],[Cantidad de Insumos]]*[6]!Tabla1[[#This Row],[Precio Unitario]]</f>
        <v>#REF!</v>
      </c>
      <c r="M1027" s="383">
        <v>233301</v>
      </c>
      <c r="N1027" s="384" t="s">
        <v>33</v>
      </c>
    </row>
    <row r="1028" spans="2:14" ht="15.75">
      <c r="B1028" s="392" t="e">
        <f>IF(Tabla1[[#This Row],[Código_Actividad]]="","",CONCATENATE(Tabla1[[#This Row],[POA]],".",Tabla1[[#This Row],[SRS]],".",Tabla1[[#This Row],[AREA]],".",Tabla1[[#This Row],[TIPO]]))</f>
        <v>#REF!</v>
      </c>
      <c r="C1028" s="392" t="e">
        <f>IF(Tabla1[[#This Row],[Código_Actividad]]="","",'[5]Formulario PPGR1'!#REF!)</f>
        <v>#REF!</v>
      </c>
      <c r="D1028" s="392" t="e">
        <f>IF(Tabla1[[#This Row],[Código_Actividad]]="","",'[5]Formulario PPGR1'!#REF!)</f>
        <v>#REF!</v>
      </c>
      <c r="E1028" s="392" t="e">
        <f>IF(Tabla1[[#This Row],[Código_Actividad]]="","",'[5]Formulario PPGR1'!#REF!)</f>
        <v>#REF!</v>
      </c>
      <c r="F1028" s="392" t="e">
        <f>IF(Tabla1[[#This Row],[Código_Actividad]]="","",'[5]Formulario PPGR1'!#REF!)</f>
        <v>#REF!</v>
      </c>
      <c r="G1028" s="381" t="s">
        <v>2967</v>
      </c>
      <c r="H1028" s="381" t="s">
        <v>3094</v>
      </c>
      <c r="I1028" s="381" t="s">
        <v>1769</v>
      </c>
      <c r="J1028" s="381">
        <v>8</v>
      </c>
      <c r="K1028" s="382">
        <v>3200</v>
      </c>
      <c r="L1028" s="382" t="e">
        <f>[6]!Tabla1[[#This Row],[Cantidad de Insumos]]*[6]!Tabla1[[#This Row],[Precio Unitario]]</f>
        <v>#REF!</v>
      </c>
      <c r="M1028" s="383">
        <v>233301</v>
      </c>
      <c r="N1028" s="384" t="s">
        <v>33</v>
      </c>
    </row>
    <row r="1029" spans="2:14" ht="15.75">
      <c r="B1029" s="392" t="e">
        <f>IF(Tabla1[[#This Row],[Código_Actividad]]="","",CONCATENATE(Tabla1[[#This Row],[POA]],".",Tabla1[[#This Row],[SRS]],".",Tabla1[[#This Row],[AREA]],".",Tabla1[[#This Row],[TIPO]]))</f>
        <v>#REF!</v>
      </c>
      <c r="C1029" s="392" t="e">
        <f>IF(Tabla1[[#This Row],[Código_Actividad]]="","",'[5]Formulario PPGR1'!#REF!)</f>
        <v>#REF!</v>
      </c>
      <c r="D1029" s="392" t="e">
        <f>IF(Tabla1[[#This Row],[Código_Actividad]]="","",'[5]Formulario PPGR1'!#REF!)</f>
        <v>#REF!</v>
      </c>
      <c r="E1029" s="392" t="e">
        <f>IF(Tabla1[[#This Row],[Código_Actividad]]="","",'[5]Formulario PPGR1'!#REF!)</f>
        <v>#REF!</v>
      </c>
      <c r="F1029" s="392" t="e">
        <f>IF(Tabla1[[#This Row],[Código_Actividad]]="","",'[5]Formulario PPGR1'!#REF!)</f>
        <v>#REF!</v>
      </c>
      <c r="G1029" s="381" t="s">
        <v>2967</v>
      </c>
      <c r="H1029" s="381" t="s">
        <v>3095</v>
      </c>
      <c r="I1029" s="381" t="s">
        <v>1769</v>
      </c>
      <c r="J1029" s="381">
        <v>4</v>
      </c>
      <c r="K1029" s="382">
        <v>4000</v>
      </c>
      <c r="L1029" s="382" t="e">
        <f>[6]!Tabla1[[#This Row],[Cantidad de Insumos]]*[6]!Tabla1[[#This Row],[Precio Unitario]]</f>
        <v>#REF!</v>
      </c>
      <c r="M1029" s="383">
        <v>233301</v>
      </c>
      <c r="N1029" s="384" t="s">
        <v>33</v>
      </c>
    </row>
    <row r="1030" spans="2:14" ht="15.75">
      <c r="B1030" s="392" t="e">
        <f>IF(Tabla1[[#This Row],[Código_Actividad]]="","",CONCATENATE(Tabla1[[#This Row],[POA]],".",Tabla1[[#This Row],[SRS]],".",Tabla1[[#This Row],[AREA]],".",Tabla1[[#This Row],[TIPO]]))</f>
        <v>#REF!</v>
      </c>
      <c r="C1030" s="392" t="e">
        <f>IF(Tabla1[[#This Row],[Código_Actividad]]="","",'[5]Formulario PPGR1'!#REF!)</f>
        <v>#REF!</v>
      </c>
      <c r="D1030" s="392" t="e">
        <f>IF(Tabla1[[#This Row],[Código_Actividad]]="","",'[5]Formulario PPGR1'!#REF!)</f>
        <v>#REF!</v>
      </c>
      <c r="E1030" s="392" t="e">
        <f>IF(Tabla1[[#This Row],[Código_Actividad]]="","",'[5]Formulario PPGR1'!#REF!)</f>
        <v>#REF!</v>
      </c>
      <c r="F1030" s="392" t="e">
        <f>IF(Tabla1[[#This Row],[Código_Actividad]]="","",'[5]Formulario PPGR1'!#REF!)</f>
        <v>#REF!</v>
      </c>
      <c r="G1030" s="381" t="s">
        <v>2967</v>
      </c>
      <c r="H1030" s="381" t="s">
        <v>3096</v>
      </c>
      <c r="I1030" s="381" t="s">
        <v>1769</v>
      </c>
      <c r="J1030" s="381">
        <v>8</v>
      </c>
      <c r="K1030" s="382">
        <v>2500</v>
      </c>
      <c r="L1030" s="382" t="e">
        <f>[6]!Tabla1[[#This Row],[Cantidad de Insumos]]*[6]!Tabla1[[#This Row],[Precio Unitario]]</f>
        <v>#REF!</v>
      </c>
      <c r="M1030" s="383">
        <v>233301</v>
      </c>
      <c r="N1030" s="384" t="s">
        <v>33</v>
      </c>
    </row>
    <row r="1031" spans="2:14" ht="15.75">
      <c r="B1031" s="392" t="e">
        <f>IF(Tabla1[[#This Row],[Código_Actividad]]="","",CONCATENATE(Tabla1[[#This Row],[POA]],".",Tabla1[[#This Row],[SRS]],".",Tabla1[[#This Row],[AREA]],".",Tabla1[[#This Row],[TIPO]]))</f>
        <v>#REF!</v>
      </c>
      <c r="C1031" s="392" t="e">
        <f>IF(Tabla1[[#This Row],[Código_Actividad]]="","",'[5]Formulario PPGR1'!#REF!)</f>
        <v>#REF!</v>
      </c>
      <c r="D1031" s="392" t="e">
        <f>IF(Tabla1[[#This Row],[Código_Actividad]]="","",'[5]Formulario PPGR1'!#REF!)</f>
        <v>#REF!</v>
      </c>
      <c r="E1031" s="392" t="e">
        <f>IF(Tabla1[[#This Row],[Código_Actividad]]="","",'[5]Formulario PPGR1'!#REF!)</f>
        <v>#REF!</v>
      </c>
      <c r="F1031" s="392" t="e">
        <f>IF(Tabla1[[#This Row],[Código_Actividad]]="","",'[5]Formulario PPGR1'!#REF!)</f>
        <v>#REF!</v>
      </c>
      <c r="G1031" s="381" t="s">
        <v>2967</v>
      </c>
      <c r="H1031" s="381" t="s">
        <v>3097</v>
      </c>
      <c r="I1031" s="381" t="s">
        <v>1769</v>
      </c>
      <c r="J1031" s="381">
        <v>8</v>
      </c>
      <c r="K1031" s="382">
        <v>460</v>
      </c>
      <c r="L1031" s="382" t="e">
        <f>[6]!Tabla1[[#This Row],[Cantidad de Insumos]]*[6]!Tabla1[[#This Row],[Precio Unitario]]</f>
        <v>#REF!</v>
      </c>
      <c r="M1031" s="383">
        <v>233301</v>
      </c>
      <c r="N1031" s="384" t="s">
        <v>33</v>
      </c>
    </row>
    <row r="1032" spans="2:14" ht="15.75">
      <c r="B1032" s="392" t="e">
        <f>IF(Tabla1[[#This Row],[Código_Actividad]]="","",CONCATENATE(Tabla1[[#This Row],[POA]],".",Tabla1[[#This Row],[SRS]],".",Tabla1[[#This Row],[AREA]],".",Tabla1[[#This Row],[TIPO]]))</f>
        <v>#REF!</v>
      </c>
      <c r="C1032" s="392" t="e">
        <f>IF(Tabla1[[#This Row],[Código_Actividad]]="","",'[5]Formulario PPGR1'!#REF!)</f>
        <v>#REF!</v>
      </c>
      <c r="D1032" s="392" t="e">
        <f>IF(Tabla1[[#This Row],[Código_Actividad]]="","",'[5]Formulario PPGR1'!#REF!)</f>
        <v>#REF!</v>
      </c>
      <c r="E1032" s="392" t="e">
        <f>IF(Tabla1[[#This Row],[Código_Actividad]]="","",'[5]Formulario PPGR1'!#REF!)</f>
        <v>#REF!</v>
      </c>
      <c r="F1032" s="392" t="e">
        <f>IF(Tabla1[[#This Row],[Código_Actividad]]="","",'[5]Formulario PPGR1'!#REF!)</f>
        <v>#REF!</v>
      </c>
      <c r="G1032" s="381" t="s">
        <v>2967</v>
      </c>
      <c r="H1032" s="381" t="s">
        <v>3098</v>
      </c>
      <c r="I1032" s="381" t="s">
        <v>1769</v>
      </c>
      <c r="J1032" s="381">
        <v>40</v>
      </c>
      <c r="K1032" s="382">
        <v>4200</v>
      </c>
      <c r="L1032" s="382" t="e">
        <f>[6]!Tabla1[[#This Row],[Cantidad de Insumos]]*[6]!Tabla1[[#This Row],[Precio Unitario]]</f>
        <v>#REF!</v>
      </c>
      <c r="M1032" s="383">
        <v>233301</v>
      </c>
      <c r="N1032" s="384" t="s">
        <v>33</v>
      </c>
    </row>
    <row r="1033" spans="2:14" ht="15.75">
      <c r="B1033" s="392" t="e">
        <f>IF(Tabla1[[#This Row],[Código_Actividad]]="","",CONCATENATE(Tabla1[[#This Row],[POA]],".",Tabla1[[#This Row],[SRS]],".",Tabla1[[#This Row],[AREA]],".",Tabla1[[#This Row],[TIPO]]))</f>
        <v>#REF!</v>
      </c>
      <c r="C1033" s="392" t="e">
        <f>IF(Tabla1[[#This Row],[Código_Actividad]]="","",'[5]Formulario PPGR1'!#REF!)</f>
        <v>#REF!</v>
      </c>
      <c r="D1033" s="392" t="e">
        <f>IF(Tabla1[[#This Row],[Código_Actividad]]="","",'[5]Formulario PPGR1'!#REF!)</f>
        <v>#REF!</v>
      </c>
      <c r="E1033" s="392" t="e">
        <f>IF(Tabla1[[#This Row],[Código_Actividad]]="","",'[5]Formulario PPGR1'!#REF!)</f>
        <v>#REF!</v>
      </c>
      <c r="F1033" s="392" t="e">
        <f>IF(Tabla1[[#This Row],[Código_Actividad]]="","",'[5]Formulario PPGR1'!#REF!)</f>
        <v>#REF!</v>
      </c>
      <c r="G1033" s="381" t="s">
        <v>2967</v>
      </c>
      <c r="H1033" s="381" t="s">
        <v>3099</v>
      </c>
      <c r="I1033" s="381" t="s">
        <v>1769</v>
      </c>
      <c r="J1033" s="381">
        <v>8</v>
      </c>
      <c r="K1033" s="382">
        <v>3000</v>
      </c>
      <c r="L1033" s="382" t="e">
        <f>[6]!Tabla1[[#This Row],[Cantidad de Insumos]]*[6]!Tabla1[[#This Row],[Precio Unitario]]</f>
        <v>#REF!</v>
      </c>
      <c r="M1033" s="383">
        <v>233301</v>
      </c>
      <c r="N1033" s="384" t="s">
        <v>33</v>
      </c>
    </row>
    <row r="1034" spans="2:14" ht="15.75">
      <c r="B1034" s="392" t="e">
        <f>IF(Tabla1[[#This Row],[Código_Actividad]]="","",CONCATENATE(Tabla1[[#This Row],[POA]],".",Tabla1[[#This Row],[SRS]],".",Tabla1[[#This Row],[AREA]],".",Tabla1[[#This Row],[TIPO]]))</f>
        <v>#REF!</v>
      </c>
      <c r="C1034" s="392" t="e">
        <f>IF(Tabla1[[#This Row],[Código_Actividad]]="","",'[5]Formulario PPGR1'!#REF!)</f>
        <v>#REF!</v>
      </c>
      <c r="D1034" s="392" t="e">
        <f>IF(Tabla1[[#This Row],[Código_Actividad]]="","",'[5]Formulario PPGR1'!#REF!)</f>
        <v>#REF!</v>
      </c>
      <c r="E1034" s="392" t="e">
        <f>IF(Tabla1[[#This Row],[Código_Actividad]]="","",'[5]Formulario PPGR1'!#REF!)</f>
        <v>#REF!</v>
      </c>
      <c r="F1034" s="392" t="e">
        <f>IF(Tabla1[[#This Row],[Código_Actividad]]="","",'[5]Formulario PPGR1'!#REF!)</f>
        <v>#REF!</v>
      </c>
      <c r="G1034" s="381" t="s">
        <v>2967</v>
      </c>
      <c r="H1034" s="381" t="s">
        <v>3100</v>
      </c>
      <c r="I1034" s="381" t="s">
        <v>1769</v>
      </c>
      <c r="J1034" s="381">
        <v>8</v>
      </c>
      <c r="K1034" s="382">
        <v>4200</v>
      </c>
      <c r="L1034" s="382" t="e">
        <f>[6]!Tabla1[[#This Row],[Cantidad de Insumos]]*[6]!Tabla1[[#This Row],[Precio Unitario]]</f>
        <v>#REF!</v>
      </c>
      <c r="M1034" s="383">
        <v>233301</v>
      </c>
      <c r="N1034" s="384" t="s">
        <v>33</v>
      </c>
    </row>
    <row r="1035" spans="2:14" ht="15.75">
      <c r="B1035" s="392" t="e">
        <f>IF(Tabla1[[#This Row],[Código_Actividad]]="","",CONCATENATE(Tabla1[[#This Row],[POA]],".",Tabla1[[#This Row],[SRS]],".",Tabla1[[#This Row],[AREA]],".",Tabla1[[#This Row],[TIPO]]))</f>
        <v>#REF!</v>
      </c>
      <c r="C1035" s="392" t="e">
        <f>IF(Tabla1[[#This Row],[Código_Actividad]]="","",'[5]Formulario PPGR1'!#REF!)</f>
        <v>#REF!</v>
      </c>
      <c r="D1035" s="392" t="e">
        <f>IF(Tabla1[[#This Row],[Código_Actividad]]="","",'[5]Formulario PPGR1'!#REF!)</f>
        <v>#REF!</v>
      </c>
      <c r="E1035" s="392" t="e">
        <f>IF(Tabla1[[#This Row],[Código_Actividad]]="","",'[5]Formulario PPGR1'!#REF!)</f>
        <v>#REF!</v>
      </c>
      <c r="F1035" s="392" t="e">
        <f>IF(Tabla1[[#This Row],[Código_Actividad]]="","",'[5]Formulario PPGR1'!#REF!)</f>
        <v>#REF!</v>
      </c>
      <c r="G1035" s="381" t="s">
        <v>2949</v>
      </c>
      <c r="H1035" s="381" t="s">
        <v>3101</v>
      </c>
      <c r="I1035" s="381" t="s">
        <v>1769</v>
      </c>
      <c r="J1035" s="381">
        <v>8</v>
      </c>
      <c r="K1035" s="382">
        <v>90</v>
      </c>
      <c r="L1035" s="382" t="e">
        <f>[6]!Tabla1[[#This Row],[Cantidad de Insumos]]*[6]!Tabla1[[#This Row],[Precio Unitario]]</f>
        <v>#REF!</v>
      </c>
      <c r="M1035" s="383">
        <v>239905</v>
      </c>
      <c r="N1035" s="384" t="s">
        <v>33</v>
      </c>
    </row>
    <row r="1036" spans="2:14" ht="15.75">
      <c r="B1036" s="392" t="e">
        <f>IF(Tabla1[[#This Row],[Código_Actividad]]="","",CONCATENATE(Tabla1[[#This Row],[POA]],".",Tabla1[[#This Row],[SRS]],".",Tabla1[[#This Row],[AREA]],".",Tabla1[[#This Row],[TIPO]]))</f>
        <v>#REF!</v>
      </c>
      <c r="C1036" s="392" t="e">
        <f>IF(Tabla1[[#This Row],[Código_Actividad]]="","",'[5]Formulario PPGR1'!#REF!)</f>
        <v>#REF!</v>
      </c>
      <c r="D1036" s="392" t="e">
        <f>IF(Tabla1[[#This Row],[Código_Actividad]]="","",'[5]Formulario PPGR1'!#REF!)</f>
        <v>#REF!</v>
      </c>
      <c r="E1036" s="392" t="e">
        <f>IF(Tabla1[[#This Row],[Código_Actividad]]="","",'[5]Formulario PPGR1'!#REF!)</f>
        <v>#REF!</v>
      </c>
      <c r="F1036" s="392" t="e">
        <f>IF(Tabla1[[#This Row],[Código_Actividad]]="","",'[5]Formulario PPGR1'!#REF!)</f>
        <v>#REF!</v>
      </c>
      <c r="G1036" s="381" t="s">
        <v>2945</v>
      </c>
      <c r="H1036" s="381" t="s">
        <v>3102</v>
      </c>
      <c r="I1036" s="381" t="s">
        <v>1769</v>
      </c>
      <c r="J1036" s="381">
        <v>240</v>
      </c>
      <c r="K1036" s="382">
        <v>46</v>
      </c>
      <c r="L1036" s="382" t="e">
        <f>[6]!Tabla1[[#This Row],[Cantidad de Insumos]]*[6]!Tabla1[[#This Row],[Precio Unitario]]</f>
        <v>#REF!</v>
      </c>
      <c r="M1036" s="383">
        <v>239201</v>
      </c>
      <c r="N1036" s="384" t="s">
        <v>33</v>
      </c>
    </row>
    <row r="1037" spans="2:14" ht="15.75">
      <c r="B1037" s="392" t="e">
        <f>IF(Tabla1[[#This Row],[Código_Actividad]]="","",CONCATENATE(Tabla1[[#This Row],[POA]],".",Tabla1[[#This Row],[SRS]],".",Tabla1[[#This Row],[AREA]],".",Tabla1[[#This Row],[TIPO]]))</f>
        <v>#REF!</v>
      </c>
      <c r="C1037" s="392" t="e">
        <f>IF(Tabla1[[#This Row],[Código_Actividad]]="","",'[5]Formulario PPGR1'!#REF!)</f>
        <v>#REF!</v>
      </c>
      <c r="D1037" s="392" t="e">
        <f>IF(Tabla1[[#This Row],[Código_Actividad]]="","",'[5]Formulario PPGR1'!#REF!)</f>
        <v>#REF!</v>
      </c>
      <c r="E1037" s="392" t="e">
        <f>IF(Tabla1[[#This Row],[Código_Actividad]]="","",'[5]Formulario PPGR1'!#REF!)</f>
        <v>#REF!</v>
      </c>
      <c r="F1037" s="392" t="e">
        <f>IF(Tabla1[[#This Row],[Código_Actividad]]="","",'[5]Formulario PPGR1'!#REF!)</f>
        <v>#REF!</v>
      </c>
      <c r="G1037" s="381" t="s">
        <v>2945</v>
      </c>
      <c r="H1037" s="381" t="s">
        <v>3103</v>
      </c>
      <c r="I1037" s="381" t="s">
        <v>1769</v>
      </c>
      <c r="J1037" s="381">
        <v>192</v>
      </c>
      <c r="K1037" s="382">
        <v>50</v>
      </c>
      <c r="L1037" s="382" t="e">
        <f>[6]!Tabla1[[#This Row],[Cantidad de Insumos]]*[6]!Tabla1[[#This Row],[Precio Unitario]]</f>
        <v>#REF!</v>
      </c>
      <c r="M1037" s="383">
        <v>239201</v>
      </c>
      <c r="N1037" s="384" t="s">
        <v>33</v>
      </c>
    </row>
    <row r="1038" spans="2:14" ht="15.75">
      <c r="B1038" s="392" t="e">
        <f>IF(Tabla1[[#This Row],[Código_Actividad]]="","",CONCATENATE(Tabla1[[#This Row],[POA]],".",Tabla1[[#This Row],[SRS]],".",Tabla1[[#This Row],[AREA]],".",Tabla1[[#This Row],[TIPO]]))</f>
        <v>#REF!</v>
      </c>
      <c r="C1038" s="392" t="e">
        <f>IF(Tabla1[[#This Row],[Código_Actividad]]="","",'[5]Formulario PPGR1'!#REF!)</f>
        <v>#REF!</v>
      </c>
      <c r="D1038" s="392" t="e">
        <f>IF(Tabla1[[#This Row],[Código_Actividad]]="","",'[5]Formulario PPGR1'!#REF!)</f>
        <v>#REF!</v>
      </c>
      <c r="E1038" s="392" t="e">
        <f>IF(Tabla1[[#This Row],[Código_Actividad]]="","",'[5]Formulario PPGR1'!#REF!)</f>
        <v>#REF!</v>
      </c>
      <c r="F1038" s="392" t="e">
        <f>IF(Tabla1[[#This Row],[Código_Actividad]]="","",'[5]Formulario PPGR1'!#REF!)</f>
        <v>#REF!</v>
      </c>
      <c r="G1038" s="381" t="s">
        <v>2945</v>
      </c>
      <c r="H1038" s="381" t="s">
        <v>3104</v>
      </c>
      <c r="I1038" s="381" t="s">
        <v>1769</v>
      </c>
      <c r="J1038" s="381">
        <v>192</v>
      </c>
      <c r="K1038" s="382">
        <v>46</v>
      </c>
      <c r="L1038" s="382" t="e">
        <f>[6]!Tabla1[[#This Row],[Cantidad de Insumos]]*[6]!Tabla1[[#This Row],[Precio Unitario]]</f>
        <v>#REF!</v>
      </c>
      <c r="M1038" s="383">
        <v>239201</v>
      </c>
      <c r="N1038" s="384" t="s">
        <v>33</v>
      </c>
    </row>
    <row r="1039" spans="2:14" ht="15.75">
      <c r="B1039" s="392" t="e">
        <f>IF(Tabla1[[#This Row],[Código_Actividad]]="","",CONCATENATE(Tabla1[[#This Row],[POA]],".",Tabla1[[#This Row],[SRS]],".",Tabla1[[#This Row],[AREA]],".",Tabla1[[#This Row],[TIPO]]))</f>
        <v>#REF!</v>
      </c>
      <c r="C1039" s="392" t="e">
        <f>IF(Tabla1[[#This Row],[Código_Actividad]]="","",'[5]Formulario PPGR1'!#REF!)</f>
        <v>#REF!</v>
      </c>
      <c r="D1039" s="392" t="e">
        <f>IF(Tabla1[[#This Row],[Código_Actividad]]="","",'[5]Formulario PPGR1'!#REF!)</f>
        <v>#REF!</v>
      </c>
      <c r="E1039" s="392" t="e">
        <f>IF(Tabla1[[#This Row],[Código_Actividad]]="","",'[5]Formulario PPGR1'!#REF!)</f>
        <v>#REF!</v>
      </c>
      <c r="F1039" s="392" t="e">
        <f>IF(Tabla1[[#This Row],[Código_Actividad]]="","",'[5]Formulario PPGR1'!#REF!)</f>
        <v>#REF!</v>
      </c>
      <c r="G1039" s="381" t="s">
        <v>2945</v>
      </c>
      <c r="H1039" s="381" t="s">
        <v>3105</v>
      </c>
      <c r="I1039" s="381" t="s">
        <v>1769</v>
      </c>
      <c r="J1039" s="381">
        <v>192</v>
      </c>
      <c r="K1039" s="382">
        <v>55</v>
      </c>
      <c r="L1039" s="382" t="e">
        <f>[6]!Tabla1[[#This Row],[Cantidad de Insumos]]*[6]!Tabla1[[#This Row],[Precio Unitario]]</f>
        <v>#REF!</v>
      </c>
      <c r="M1039" s="383">
        <v>239201</v>
      </c>
      <c r="N1039" s="384" t="s">
        <v>33</v>
      </c>
    </row>
    <row r="1040" spans="2:14" ht="15.75">
      <c r="B1040" s="392" t="e">
        <f>IF(Tabla1[[#This Row],[Código_Actividad]]="","",CONCATENATE(Tabla1[[#This Row],[POA]],".",Tabla1[[#This Row],[SRS]],".",Tabla1[[#This Row],[AREA]],".",Tabla1[[#This Row],[TIPO]]))</f>
        <v>#REF!</v>
      </c>
      <c r="C1040" s="392" t="e">
        <f>IF(Tabla1[[#This Row],[Código_Actividad]]="","",'[5]Formulario PPGR1'!#REF!)</f>
        <v>#REF!</v>
      </c>
      <c r="D1040" s="392" t="e">
        <f>IF(Tabla1[[#This Row],[Código_Actividad]]="","",'[5]Formulario PPGR1'!#REF!)</f>
        <v>#REF!</v>
      </c>
      <c r="E1040" s="392" t="e">
        <f>IF(Tabla1[[#This Row],[Código_Actividad]]="","",'[5]Formulario PPGR1'!#REF!)</f>
        <v>#REF!</v>
      </c>
      <c r="F1040" s="392" t="e">
        <f>IF(Tabla1[[#This Row],[Código_Actividad]]="","",'[5]Formulario PPGR1'!#REF!)</f>
        <v>#REF!</v>
      </c>
      <c r="G1040" s="381" t="s">
        <v>2945</v>
      </c>
      <c r="H1040" s="381" t="s">
        <v>3106</v>
      </c>
      <c r="I1040" s="381" t="s">
        <v>1769</v>
      </c>
      <c r="J1040" s="381">
        <v>192</v>
      </c>
      <c r="K1040" s="382">
        <v>46</v>
      </c>
      <c r="L1040" s="382" t="e">
        <f>[6]!Tabla1[[#This Row],[Cantidad de Insumos]]*[6]!Tabla1[[#This Row],[Precio Unitario]]</f>
        <v>#REF!</v>
      </c>
      <c r="M1040" s="383">
        <v>239201</v>
      </c>
      <c r="N1040" s="384" t="s">
        <v>33</v>
      </c>
    </row>
    <row r="1041" spans="2:14" ht="15.75">
      <c r="B1041" s="392" t="e">
        <f>IF(Tabla1[[#This Row],[Código_Actividad]]="","",CONCATENATE(Tabla1[[#This Row],[POA]],".",Tabla1[[#This Row],[SRS]],".",Tabla1[[#This Row],[AREA]],".",Tabla1[[#This Row],[TIPO]]))</f>
        <v>#REF!</v>
      </c>
      <c r="C1041" s="392" t="e">
        <f>IF(Tabla1[[#This Row],[Código_Actividad]]="","",'[5]Formulario PPGR1'!#REF!)</f>
        <v>#REF!</v>
      </c>
      <c r="D1041" s="392" t="e">
        <f>IF(Tabla1[[#This Row],[Código_Actividad]]="","",'[5]Formulario PPGR1'!#REF!)</f>
        <v>#REF!</v>
      </c>
      <c r="E1041" s="392" t="e">
        <f>IF(Tabla1[[#This Row],[Código_Actividad]]="","",'[5]Formulario PPGR1'!#REF!)</f>
        <v>#REF!</v>
      </c>
      <c r="F1041" s="392" t="e">
        <f>IF(Tabla1[[#This Row],[Código_Actividad]]="","",'[5]Formulario PPGR1'!#REF!)</f>
        <v>#REF!</v>
      </c>
      <c r="G1041" s="381" t="s">
        <v>2945</v>
      </c>
      <c r="H1041" s="381" t="s">
        <v>3107</v>
      </c>
      <c r="I1041" s="381" t="s">
        <v>1769</v>
      </c>
      <c r="J1041" s="381">
        <v>192</v>
      </c>
      <c r="K1041" s="382">
        <v>50</v>
      </c>
      <c r="L1041" s="382" t="e">
        <f>[6]!Tabla1[[#This Row],[Cantidad de Insumos]]*[6]!Tabla1[[#This Row],[Precio Unitario]]</f>
        <v>#REF!</v>
      </c>
      <c r="M1041" s="383">
        <v>239201</v>
      </c>
      <c r="N1041" s="384" t="s">
        <v>33</v>
      </c>
    </row>
    <row r="1042" spans="2:14" ht="15.75">
      <c r="B1042" s="392" t="e">
        <f>IF(Tabla1[[#This Row],[Código_Actividad]]="","",CONCATENATE(Tabla1[[#This Row],[POA]],".",Tabla1[[#This Row],[SRS]],".",Tabla1[[#This Row],[AREA]],".",Tabla1[[#This Row],[TIPO]]))</f>
        <v>#REF!</v>
      </c>
      <c r="C1042" s="392" t="e">
        <f>IF(Tabla1[[#This Row],[Código_Actividad]]="","",'[5]Formulario PPGR1'!#REF!)</f>
        <v>#REF!</v>
      </c>
      <c r="D1042" s="392" t="e">
        <f>IF(Tabla1[[#This Row],[Código_Actividad]]="","",'[5]Formulario PPGR1'!#REF!)</f>
        <v>#REF!</v>
      </c>
      <c r="E1042" s="392" t="e">
        <f>IF(Tabla1[[#This Row],[Código_Actividad]]="","",'[5]Formulario PPGR1'!#REF!)</f>
        <v>#REF!</v>
      </c>
      <c r="F1042" s="392" t="e">
        <f>IF(Tabla1[[#This Row],[Código_Actividad]]="","",'[5]Formulario PPGR1'!#REF!)</f>
        <v>#REF!</v>
      </c>
      <c r="G1042" s="381" t="s">
        <v>2945</v>
      </c>
      <c r="H1042" s="381" t="s">
        <v>3108</v>
      </c>
      <c r="I1042" s="381" t="s">
        <v>1769</v>
      </c>
      <c r="J1042" s="381">
        <v>192</v>
      </c>
      <c r="K1042" s="382">
        <v>50</v>
      </c>
      <c r="L1042" s="382" t="e">
        <f>[6]!Tabla1[[#This Row],[Cantidad de Insumos]]*[6]!Tabla1[[#This Row],[Precio Unitario]]</f>
        <v>#REF!</v>
      </c>
      <c r="M1042" s="383">
        <v>239201</v>
      </c>
      <c r="N1042" s="384" t="s">
        <v>33</v>
      </c>
    </row>
    <row r="1043" spans="2:14" ht="15.75">
      <c r="B1043" s="392" t="e">
        <f>IF(Tabla1[[#This Row],[Código_Actividad]]="","",CONCATENATE(Tabla1[[#This Row],[POA]],".",Tabla1[[#This Row],[SRS]],".",Tabla1[[#This Row],[AREA]],".",Tabla1[[#This Row],[TIPO]]))</f>
        <v>#REF!</v>
      </c>
      <c r="C1043" s="392" t="e">
        <f>IF(Tabla1[[#This Row],[Código_Actividad]]="","",'[5]Formulario PPGR1'!#REF!)</f>
        <v>#REF!</v>
      </c>
      <c r="D1043" s="392" t="e">
        <f>IF(Tabla1[[#This Row],[Código_Actividad]]="","",'[5]Formulario PPGR1'!#REF!)</f>
        <v>#REF!</v>
      </c>
      <c r="E1043" s="392" t="e">
        <f>IF(Tabla1[[#This Row],[Código_Actividad]]="","",'[5]Formulario PPGR1'!#REF!)</f>
        <v>#REF!</v>
      </c>
      <c r="F1043" s="392" t="e">
        <f>IF(Tabla1[[#This Row],[Código_Actividad]]="","",'[5]Formulario PPGR1'!#REF!)</f>
        <v>#REF!</v>
      </c>
      <c r="G1043" s="381" t="s">
        <v>2945</v>
      </c>
      <c r="H1043" s="381" t="s">
        <v>3109</v>
      </c>
      <c r="I1043" s="381" t="s">
        <v>1769</v>
      </c>
      <c r="J1043" s="381">
        <v>192</v>
      </c>
      <c r="K1043" s="382">
        <v>58.33</v>
      </c>
      <c r="L1043" s="382" t="e">
        <f>[6]!Tabla1[[#This Row],[Cantidad de Insumos]]*[6]!Tabla1[[#This Row],[Precio Unitario]]</f>
        <v>#REF!</v>
      </c>
      <c r="M1043" s="383">
        <v>239201</v>
      </c>
      <c r="N1043" s="384" t="s">
        <v>33</v>
      </c>
    </row>
    <row r="1044" spans="2:14" ht="15.75">
      <c r="B1044" s="392" t="e">
        <f>IF(Tabla1[[#This Row],[Código_Actividad]]="","",CONCATENATE(Tabla1[[#This Row],[POA]],".",Tabla1[[#This Row],[SRS]],".",Tabla1[[#This Row],[AREA]],".",Tabla1[[#This Row],[TIPO]]))</f>
        <v>#REF!</v>
      </c>
      <c r="C1044" s="392" t="e">
        <f>IF(Tabla1[[#This Row],[Código_Actividad]]="","",'[5]Formulario PPGR1'!#REF!)</f>
        <v>#REF!</v>
      </c>
      <c r="D1044" s="392" t="e">
        <f>IF(Tabla1[[#This Row],[Código_Actividad]]="","",'[5]Formulario PPGR1'!#REF!)</f>
        <v>#REF!</v>
      </c>
      <c r="E1044" s="392" t="e">
        <f>IF(Tabla1[[#This Row],[Código_Actividad]]="","",'[5]Formulario PPGR1'!#REF!)</f>
        <v>#REF!</v>
      </c>
      <c r="F1044" s="392" t="e">
        <f>IF(Tabla1[[#This Row],[Código_Actividad]]="","",'[5]Formulario PPGR1'!#REF!)</f>
        <v>#REF!</v>
      </c>
      <c r="G1044" s="381" t="s">
        <v>2945</v>
      </c>
      <c r="H1044" s="381" t="s">
        <v>3110</v>
      </c>
      <c r="I1044" s="381" t="s">
        <v>1769</v>
      </c>
      <c r="J1044" s="381">
        <v>192</v>
      </c>
      <c r="K1044" s="382">
        <v>45</v>
      </c>
      <c r="L1044" s="382" t="e">
        <f>[6]!Tabla1[[#This Row],[Cantidad de Insumos]]*[6]!Tabla1[[#This Row],[Precio Unitario]]</f>
        <v>#REF!</v>
      </c>
      <c r="M1044" s="383">
        <v>239201</v>
      </c>
      <c r="N1044" s="384" t="s">
        <v>33</v>
      </c>
    </row>
    <row r="1045" spans="2:14" ht="15.75">
      <c r="B1045" s="392" t="e">
        <f>IF(Tabla1[[#This Row],[Código_Actividad]]="","",CONCATENATE(Tabla1[[#This Row],[POA]],".",Tabla1[[#This Row],[SRS]],".",Tabla1[[#This Row],[AREA]],".",Tabla1[[#This Row],[TIPO]]))</f>
        <v>#REF!</v>
      </c>
      <c r="C1045" s="392" t="e">
        <f>IF(Tabla1[[#This Row],[Código_Actividad]]="","",'[5]Formulario PPGR1'!#REF!)</f>
        <v>#REF!</v>
      </c>
      <c r="D1045" s="392" t="e">
        <f>IF(Tabla1[[#This Row],[Código_Actividad]]="","",'[5]Formulario PPGR1'!#REF!)</f>
        <v>#REF!</v>
      </c>
      <c r="E1045" s="392" t="e">
        <f>IF(Tabla1[[#This Row],[Código_Actividad]]="","",'[5]Formulario PPGR1'!#REF!)</f>
        <v>#REF!</v>
      </c>
      <c r="F1045" s="392" t="e">
        <f>IF(Tabla1[[#This Row],[Código_Actividad]]="","",'[5]Formulario PPGR1'!#REF!)</f>
        <v>#REF!</v>
      </c>
      <c r="G1045" s="381" t="s">
        <v>2945</v>
      </c>
      <c r="H1045" s="381" t="s">
        <v>3111</v>
      </c>
      <c r="I1045" s="381" t="s">
        <v>1769</v>
      </c>
      <c r="J1045" s="381">
        <v>192</v>
      </c>
      <c r="K1045" s="382">
        <v>60</v>
      </c>
      <c r="L1045" s="382" t="e">
        <f>[6]!Tabla1[[#This Row],[Cantidad de Insumos]]*[6]!Tabla1[[#This Row],[Precio Unitario]]</f>
        <v>#REF!</v>
      </c>
      <c r="M1045" s="383">
        <v>239905</v>
      </c>
      <c r="N1045" s="384" t="s">
        <v>33</v>
      </c>
    </row>
    <row r="1046" spans="2:14" ht="15.75">
      <c r="B1046" s="392" t="e">
        <f>IF(Tabla1[[#This Row],[Código_Actividad]]="","",CONCATENATE(Tabla1[[#This Row],[POA]],".",Tabla1[[#This Row],[SRS]],".",Tabla1[[#This Row],[AREA]],".",Tabla1[[#This Row],[TIPO]]))</f>
        <v>#REF!</v>
      </c>
      <c r="C1046" s="392" t="e">
        <f>IF(Tabla1[[#This Row],[Código_Actividad]]="","",'[5]Formulario PPGR1'!#REF!)</f>
        <v>#REF!</v>
      </c>
      <c r="D1046" s="392" t="e">
        <f>IF(Tabla1[[#This Row],[Código_Actividad]]="","",'[5]Formulario PPGR1'!#REF!)</f>
        <v>#REF!</v>
      </c>
      <c r="E1046" s="392" t="e">
        <f>IF(Tabla1[[#This Row],[Código_Actividad]]="","",'[5]Formulario PPGR1'!#REF!)</f>
        <v>#REF!</v>
      </c>
      <c r="F1046" s="392" t="e">
        <f>IF(Tabla1[[#This Row],[Código_Actividad]]="","",'[5]Formulario PPGR1'!#REF!)</f>
        <v>#REF!</v>
      </c>
      <c r="G1046" s="381" t="s">
        <v>2967</v>
      </c>
      <c r="H1046" s="381" t="s">
        <v>3112</v>
      </c>
      <c r="I1046" s="381" t="s">
        <v>1769</v>
      </c>
      <c r="J1046" s="381">
        <v>192</v>
      </c>
      <c r="K1046" s="382">
        <v>285</v>
      </c>
      <c r="L1046" s="382" t="e">
        <f>[6]!Tabla1[[#This Row],[Cantidad de Insumos]]*[6]!Tabla1[[#This Row],[Precio Unitario]]</f>
        <v>#REF!</v>
      </c>
      <c r="M1046" s="383">
        <v>233101</v>
      </c>
      <c r="N1046" s="384" t="s">
        <v>33</v>
      </c>
    </row>
    <row r="1047" spans="2:14" ht="15.75">
      <c r="B1047" s="392" t="e">
        <f>IF(Tabla1[[#This Row],[Código_Actividad]]="","",CONCATENATE(Tabla1[[#This Row],[POA]],".",Tabla1[[#This Row],[SRS]],".",Tabla1[[#This Row],[AREA]],".",Tabla1[[#This Row],[TIPO]]))</f>
        <v>#REF!</v>
      </c>
      <c r="C1047" s="392" t="e">
        <f>IF(Tabla1[[#This Row],[Código_Actividad]]="","",'[5]Formulario PPGR1'!#REF!)</f>
        <v>#REF!</v>
      </c>
      <c r="D1047" s="392" t="e">
        <f>IF(Tabla1[[#This Row],[Código_Actividad]]="","",'[5]Formulario PPGR1'!#REF!)</f>
        <v>#REF!</v>
      </c>
      <c r="E1047" s="392" t="e">
        <f>IF(Tabla1[[#This Row],[Código_Actividad]]="","",'[5]Formulario PPGR1'!#REF!)</f>
        <v>#REF!</v>
      </c>
      <c r="F1047" s="392" t="e">
        <f>IF(Tabla1[[#This Row],[Código_Actividad]]="","",'[5]Formulario PPGR1'!#REF!)</f>
        <v>#REF!</v>
      </c>
      <c r="G1047" s="381" t="s">
        <v>2967</v>
      </c>
      <c r="H1047" s="381" t="s">
        <v>3113</v>
      </c>
      <c r="I1047" s="381" t="s">
        <v>1769</v>
      </c>
      <c r="J1047" s="381">
        <v>1400</v>
      </c>
      <c r="K1047" s="382">
        <v>330</v>
      </c>
      <c r="L1047" s="382" t="e">
        <f>[6]!Tabla1[[#This Row],[Cantidad de Insumos]]*[6]!Tabla1[[#This Row],[Precio Unitario]]</f>
        <v>#REF!</v>
      </c>
      <c r="M1047" s="383">
        <v>233101</v>
      </c>
      <c r="N1047" s="384" t="s">
        <v>33</v>
      </c>
    </row>
    <row r="1048" spans="2:14" ht="15.75">
      <c r="B1048" s="392" t="e">
        <f>IF(Tabla1[[#This Row],[Código_Actividad]]="","",CONCATENATE(Tabla1[[#This Row],[POA]],".",Tabla1[[#This Row],[SRS]],".",Tabla1[[#This Row],[AREA]],".",Tabla1[[#This Row],[TIPO]]))</f>
        <v>#REF!</v>
      </c>
      <c r="C1048" s="392" t="e">
        <f>IF(Tabla1[[#This Row],[Código_Actividad]]="","",'[5]Formulario PPGR1'!#REF!)</f>
        <v>#REF!</v>
      </c>
      <c r="D1048" s="392" t="e">
        <f>IF(Tabla1[[#This Row],[Código_Actividad]]="","",'[5]Formulario PPGR1'!#REF!)</f>
        <v>#REF!</v>
      </c>
      <c r="E1048" s="392" t="e">
        <f>IF(Tabla1[[#This Row],[Código_Actividad]]="","",'[5]Formulario PPGR1'!#REF!)</f>
        <v>#REF!</v>
      </c>
      <c r="F1048" s="392" t="e">
        <f>IF(Tabla1[[#This Row],[Código_Actividad]]="","",'[5]Formulario PPGR1'!#REF!)</f>
        <v>#REF!</v>
      </c>
      <c r="G1048" s="381" t="s">
        <v>2967</v>
      </c>
      <c r="H1048" s="381" t="s">
        <v>3114</v>
      </c>
      <c r="I1048" s="381" t="s">
        <v>1769</v>
      </c>
      <c r="J1048" s="381">
        <v>20</v>
      </c>
      <c r="K1048" s="382">
        <v>1320</v>
      </c>
      <c r="L1048" s="382" t="e">
        <f>[6]!Tabla1[[#This Row],[Cantidad de Insumos]]*[6]!Tabla1[[#This Row],[Precio Unitario]]</f>
        <v>#REF!</v>
      </c>
      <c r="M1048" s="383">
        <v>233201</v>
      </c>
      <c r="N1048" s="384" t="s">
        <v>33</v>
      </c>
    </row>
    <row r="1049" spans="2:14" ht="15.75">
      <c r="B1049" s="392" t="e">
        <f>IF(Tabla1[[#This Row],[Código_Actividad]]="","",CONCATENATE(Tabla1[[#This Row],[POA]],".",Tabla1[[#This Row],[SRS]],".",Tabla1[[#This Row],[AREA]],".",Tabla1[[#This Row],[TIPO]]))</f>
        <v>#REF!</v>
      </c>
      <c r="C1049" s="392" t="e">
        <f>IF(Tabla1[[#This Row],[Código_Actividad]]="","",'[5]Formulario PPGR1'!#REF!)</f>
        <v>#REF!</v>
      </c>
      <c r="D1049" s="392" t="e">
        <f>IF(Tabla1[[#This Row],[Código_Actividad]]="","",'[5]Formulario PPGR1'!#REF!)</f>
        <v>#REF!</v>
      </c>
      <c r="E1049" s="392" t="e">
        <f>IF(Tabla1[[#This Row],[Código_Actividad]]="","",'[5]Formulario PPGR1'!#REF!)</f>
        <v>#REF!</v>
      </c>
      <c r="F1049" s="392" t="e">
        <f>IF(Tabla1[[#This Row],[Código_Actividad]]="","",'[5]Formulario PPGR1'!#REF!)</f>
        <v>#REF!</v>
      </c>
      <c r="G1049" s="381" t="s">
        <v>2967</v>
      </c>
      <c r="H1049" s="381" t="s">
        <v>3115</v>
      </c>
      <c r="I1049" s="381" t="s">
        <v>1769</v>
      </c>
      <c r="J1049" s="381">
        <v>120</v>
      </c>
      <c r="K1049" s="382">
        <v>215</v>
      </c>
      <c r="L1049" s="382" t="e">
        <f>[6]!Tabla1[[#This Row],[Cantidad de Insumos]]*[6]!Tabla1[[#This Row],[Precio Unitario]]</f>
        <v>#REF!</v>
      </c>
      <c r="M1049" s="383">
        <v>233201</v>
      </c>
      <c r="N1049" s="384" t="s">
        <v>33</v>
      </c>
    </row>
    <row r="1050" spans="2:14" ht="15.75">
      <c r="B1050" s="392" t="e">
        <f>IF(Tabla1[[#This Row],[Código_Actividad]]="","",CONCATENATE(Tabla1[[#This Row],[POA]],".",Tabla1[[#This Row],[SRS]],".",Tabla1[[#This Row],[AREA]],".",Tabla1[[#This Row],[TIPO]]))</f>
        <v>#REF!</v>
      </c>
      <c r="C1050" s="392" t="e">
        <f>IF(Tabla1[[#This Row],[Código_Actividad]]="","",'[5]Formulario PPGR1'!#REF!)</f>
        <v>#REF!</v>
      </c>
      <c r="D1050" s="392" t="e">
        <f>IF(Tabla1[[#This Row],[Código_Actividad]]="","",'[5]Formulario PPGR1'!#REF!)</f>
        <v>#REF!</v>
      </c>
      <c r="E1050" s="392" t="e">
        <f>IF(Tabla1[[#This Row],[Código_Actividad]]="","",'[5]Formulario PPGR1'!#REF!)</f>
        <v>#REF!</v>
      </c>
      <c r="F1050" s="392" t="e">
        <f>IF(Tabla1[[#This Row],[Código_Actividad]]="","",'[5]Formulario PPGR1'!#REF!)</f>
        <v>#REF!</v>
      </c>
      <c r="G1050" s="381" t="s">
        <v>2967</v>
      </c>
      <c r="H1050" s="381" t="s">
        <v>3116</v>
      </c>
      <c r="I1050" s="381" t="s">
        <v>1769</v>
      </c>
      <c r="J1050" s="381">
        <v>40</v>
      </c>
      <c r="K1050" s="382">
        <v>1005</v>
      </c>
      <c r="L1050" s="382" t="e">
        <f>[6]!Tabla1[[#This Row],[Cantidad de Insumos]]*[6]!Tabla1[[#This Row],[Precio Unitario]]</f>
        <v>#REF!</v>
      </c>
      <c r="M1050" s="383">
        <v>233201</v>
      </c>
      <c r="N1050" s="384" t="s">
        <v>33</v>
      </c>
    </row>
    <row r="1051" spans="2:14" ht="15.75">
      <c r="B1051" s="392" t="e">
        <f>IF(Tabla1[[#This Row],[Código_Actividad]]="","",CONCATENATE(Tabla1[[#This Row],[POA]],".",Tabla1[[#This Row],[SRS]],".",Tabla1[[#This Row],[AREA]],".",Tabla1[[#This Row],[TIPO]]))</f>
        <v>#REF!</v>
      </c>
      <c r="C1051" s="392" t="e">
        <f>IF(Tabla1[[#This Row],[Código_Actividad]]="","",'[5]Formulario PPGR1'!#REF!)</f>
        <v>#REF!</v>
      </c>
      <c r="D1051" s="392" t="e">
        <f>IF(Tabla1[[#This Row],[Código_Actividad]]="","",'[5]Formulario PPGR1'!#REF!)</f>
        <v>#REF!</v>
      </c>
      <c r="E1051" s="392" t="e">
        <f>IF(Tabla1[[#This Row],[Código_Actividad]]="","",'[5]Formulario PPGR1'!#REF!)</f>
        <v>#REF!</v>
      </c>
      <c r="F1051" s="392" t="e">
        <f>IF(Tabla1[[#This Row],[Código_Actividad]]="","",'[5]Formulario PPGR1'!#REF!)</f>
        <v>#REF!</v>
      </c>
      <c r="G1051" s="381" t="s">
        <v>2967</v>
      </c>
      <c r="H1051" s="381" t="s">
        <v>3117</v>
      </c>
      <c r="I1051" s="381" t="s">
        <v>1769</v>
      </c>
      <c r="J1051" s="381">
        <v>12</v>
      </c>
      <c r="K1051" s="382">
        <v>70</v>
      </c>
      <c r="L1051" s="382" t="e">
        <f>[6]!Tabla1[[#This Row],[Cantidad de Insumos]]*[6]!Tabla1[[#This Row],[Precio Unitario]]</f>
        <v>#REF!</v>
      </c>
      <c r="M1051" s="383">
        <v>239905</v>
      </c>
      <c r="N1051" s="384" t="s">
        <v>33</v>
      </c>
    </row>
    <row r="1052" spans="2:14" ht="15.75">
      <c r="B1052" s="392" t="e">
        <f>IF(Tabla1[[#This Row],[Código_Actividad]]="","",CONCATENATE(Tabla1[[#This Row],[POA]],".",Tabla1[[#This Row],[SRS]],".",Tabla1[[#This Row],[AREA]],".",Tabla1[[#This Row],[TIPO]]))</f>
        <v>#REF!</v>
      </c>
      <c r="C1052" s="392" t="e">
        <f>IF(Tabla1[[#This Row],[Código_Actividad]]="","",'[5]Formulario PPGR1'!#REF!)</f>
        <v>#REF!</v>
      </c>
      <c r="D1052" s="392" t="e">
        <f>IF(Tabla1[[#This Row],[Código_Actividad]]="","",'[5]Formulario PPGR1'!#REF!)</f>
        <v>#REF!</v>
      </c>
      <c r="E1052" s="392" t="e">
        <f>IF(Tabla1[[#This Row],[Código_Actividad]]="","",'[5]Formulario PPGR1'!#REF!)</f>
        <v>#REF!</v>
      </c>
      <c r="F1052" s="392" t="e">
        <f>IF(Tabla1[[#This Row],[Código_Actividad]]="","",'[5]Formulario PPGR1'!#REF!)</f>
        <v>#REF!</v>
      </c>
      <c r="G1052" s="381" t="s">
        <v>2967</v>
      </c>
      <c r="H1052" s="381" t="s">
        <v>3118</v>
      </c>
      <c r="I1052" s="381" t="s">
        <v>1769</v>
      </c>
      <c r="J1052" s="381">
        <v>192</v>
      </c>
      <c r="K1052" s="382">
        <v>870</v>
      </c>
      <c r="L1052" s="382" t="e">
        <f>[6]!Tabla1[[#This Row],[Cantidad de Insumos]]*[6]!Tabla1[[#This Row],[Precio Unitario]]</f>
        <v>#REF!</v>
      </c>
      <c r="M1052" s="383">
        <v>233201</v>
      </c>
      <c r="N1052" s="384" t="s">
        <v>33</v>
      </c>
    </row>
    <row r="1053" spans="2:14" ht="15.75">
      <c r="B1053" s="392" t="e">
        <f>IF(Tabla1[[#This Row],[Código_Actividad]]="","",CONCATENATE(Tabla1[[#This Row],[POA]],".",Tabla1[[#This Row],[SRS]],".",Tabla1[[#This Row],[AREA]],".",Tabla1[[#This Row],[TIPO]]))</f>
        <v>#REF!</v>
      </c>
      <c r="C1053" s="392" t="e">
        <f>IF(Tabla1[[#This Row],[Código_Actividad]]="","",'[5]Formulario PPGR1'!#REF!)</f>
        <v>#REF!</v>
      </c>
      <c r="D1053" s="392" t="e">
        <f>IF(Tabla1[[#This Row],[Código_Actividad]]="","",'[5]Formulario PPGR1'!#REF!)</f>
        <v>#REF!</v>
      </c>
      <c r="E1053" s="392" t="e">
        <f>IF(Tabla1[[#This Row],[Código_Actividad]]="","",'[5]Formulario PPGR1'!#REF!)</f>
        <v>#REF!</v>
      </c>
      <c r="F1053" s="392" t="e">
        <f>IF(Tabla1[[#This Row],[Código_Actividad]]="","",'[5]Formulario PPGR1'!#REF!)</f>
        <v>#REF!</v>
      </c>
      <c r="G1053" s="381" t="s">
        <v>2967</v>
      </c>
      <c r="H1053" s="381" t="s">
        <v>3119</v>
      </c>
      <c r="I1053" s="381" t="s">
        <v>1769</v>
      </c>
      <c r="J1053" s="381">
        <v>12</v>
      </c>
      <c r="K1053" s="382">
        <v>1500</v>
      </c>
      <c r="L1053" s="382" t="e">
        <f>[6]!Tabla1[[#This Row],[Cantidad de Insumos]]*[6]!Tabla1[[#This Row],[Precio Unitario]]</f>
        <v>#REF!</v>
      </c>
      <c r="M1053" s="383">
        <v>233301</v>
      </c>
      <c r="N1053" s="384" t="s">
        <v>33</v>
      </c>
    </row>
    <row r="1054" spans="2:14" ht="15.75">
      <c r="B1054" s="392" t="e">
        <f>IF(Tabla1[[#This Row],[Código_Actividad]]="","",CONCATENATE(Tabla1[[#This Row],[POA]],".",Tabla1[[#This Row],[SRS]],".",Tabla1[[#This Row],[AREA]],".",Tabla1[[#This Row],[TIPO]]))</f>
        <v>#REF!</v>
      </c>
      <c r="C1054" s="392" t="e">
        <f>IF(Tabla1[[#This Row],[Código_Actividad]]="","",'[5]Formulario PPGR1'!#REF!)</f>
        <v>#REF!</v>
      </c>
      <c r="D1054" s="392" t="e">
        <f>IF(Tabla1[[#This Row],[Código_Actividad]]="","",'[5]Formulario PPGR1'!#REF!)</f>
        <v>#REF!</v>
      </c>
      <c r="E1054" s="392" t="e">
        <f>IF(Tabla1[[#This Row],[Código_Actividad]]="","",'[5]Formulario PPGR1'!#REF!)</f>
        <v>#REF!</v>
      </c>
      <c r="F1054" s="392" t="e">
        <f>IF(Tabla1[[#This Row],[Código_Actividad]]="","",'[5]Formulario PPGR1'!#REF!)</f>
        <v>#REF!</v>
      </c>
      <c r="G1054" s="381" t="s">
        <v>2967</v>
      </c>
      <c r="H1054" s="381" t="s">
        <v>3120</v>
      </c>
      <c r="I1054" s="381" t="s">
        <v>1769</v>
      </c>
      <c r="J1054" s="381">
        <v>40</v>
      </c>
      <c r="K1054" s="382">
        <v>151.25</v>
      </c>
      <c r="L1054" s="382" t="e">
        <f>[6]!Tabla1[[#This Row],[Cantidad de Insumos]]*[6]!Tabla1[[#This Row],[Precio Unitario]]</f>
        <v>#REF!</v>
      </c>
      <c r="M1054" s="383">
        <v>233201</v>
      </c>
      <c r="N1054" s="384" t="s">
        <v>33</v>
      </c>
    </row>
    <row r="1055" spans="2:14" ht="15.75">
      <c r="B1055" s="392" t="e">
        <f>IF(Tabla1[[#This Row],[Código_Actividad]]="","",CONCATENATE(Tabla1[[#This Row],[POA]],".",Tabla1[[#This Row],[SRS]],".",Tabla1[[#This Row],[AREA]],".",Tabla1[[#This Row],[TIPO]]))</f>
        <v>#REF!</v>
      </c>
      <c r="C1055" s="392" t="e">
        <f>IF(Tabla1[[#This Row],[Código_Actividad]]="","",'[5]Formulario PPGR1'!#REF!)</f>
        <v>#REF!</v>
      </c>
      <c r="D1055" s="392" t="e">
        <f>IF(Tabla1[[#This Row],[Código_Actividad]]="","",'[5]Formulario PPGR1'!#REF!)</f>
        <v>#REF!</v>
      </c>
      <c r="E1055" s="392" t="e">
        <f>IF(Tabla1[[#This Row],[Código_Actividad]]="","",'[5]Formulario PPGR1'!#REF!)</f>
        <v>#REF!</v>
      </c>
      <c r="F1055" s="392" t="e">
        <f>IF(Tabla1[[#This Row],[Código_Actividad]]="","",'[5]Formulario PPGR1'!#REF!)</f>
        <v>#REF!</v>
      </c>
      <c r="G1055" s="381" t="s">
        <v>2967</v>
      </c>
      <c r="H1055" s="381" t="s">
        <v>3121</v>
      </c>
      <c r="I1055" s="381" t="s">
        <v>1769</v>
      </c>
      <c r="J1055" s="381">
        <v>640</v>
      </c>
      <c r="K1055" s="382">
        <v>209</v>
      </c>
      <c r="L1055" s="382" t="e">
        <f>[6]!Tabla1[[#This Row],[Cantidad de Insumos]]*[6]!Tabla1[[#This Row],[Precio Unitario]]</f>
        <v>#REF!</v>
      </c>
      <c r="M1055" s="383">
        <v>233201</v>
      </c>
      <c r="N1055" s="384" t="s">
        <v>33</v>
      </c>
    </row>
    <row r="1056" spans="2:14" ht="15.75">
      <c r="B1056" s="392" t="e">
        <f>IF(Tabla1[[#This Row],[Código_Actividad]]="","",CONCATENATE(Tabla1[[#This Row],[POA]],".",Tabla1[[#This Row],[SRS]],".",Tabla1[[#This Row],[AREA]],".",Tabla1[[#This Row],[TIPO]]))</f>
        <v>#REF!</v>
      </c>
      <c r="C1056" s="392" t="e">
        <f>IF(Tabla1[[#This Row],[Código_Actividad]]="","",'[5]Formulario PPGR1'!#REF!)</f>
        <v>#REF!</v>
      </c>
      <c r="D1056" s="392" t="e">
        <f>IF(Tabla1[[#This Row],[Código_Actividad]]="","",'[5]Formulario PPGR1'!#REF!)</f>
        <v>#REF!</v>
      </c>
      <c r="E1056" s="392" t="e">
        <f>IF(Tabla1[[#This Row],[Código_Actividad]]="","",'[5]Formulario PPGR1'!#REF!)</f>
        <v>#REF!</v>
      </c>
      <c r="F1056" s="392" t="e">
        <f>IF(Tabla1[[#This Row],[Código_Actividad]]="","",'[5]Formulario PPGR1'!#REF!)</f>
        <v>#REF!</v>
      </c>
      <c r="G1056" s="381" t="s">
        <v>2967</v>
      </c>
      <c r="H1056" s="381" t="s">
        <v>3122</v>
      </c>
      <c r="I1056" s="381" t="s">
        <v>1769</v>
      </c>
      <c r="J1056" s="381">
        <v>320</v>
      </c>
      <c r="K1056" s="382">
        <v>25</v>
      </c>
      <c r="L1056" s="382" t="e">
        <f>[6]!Tabla1[[#This Row],[Cantidad de Insumos]]*[6]!Tabla1[[#This Row],[Precio Unitario]]</f>
        <v>#REF!</v>
      </c>
      <c r="M1056" s="383">
        <v>233201</v>
      </c>
      <c r="N1056" s="384" t="s">
        <v>33</v>
      </c>
    </row>
    <row r="1057" spans="2:14" ht="15.75">
      <c r="B1057" s="392" t="e">
        <f>IF(Tabla1[[#This Row],[Código_Actividad]]="","",CONCATENATE(Tabla1[[#This Row],[POA]],".",Tabla1[[#This Row],[SRS]],".",Tabla1[[#This Row],[AREA]],".",Tabla1[[#This Row],[TIPO]]))</f>
        <v>#REF!</v>
      </c>
      <c r="C1057" s="392" t="e">
        <f>IF(Tabla1[[#This Row],[Código_Actividad]]="","",'[5]Formulario PPGR1'!#REF!)</f>
        <v>#REF!</v>
      </c>
      <c r="D1057" s="392" t="e">
        <f>IF(Tabla1[[#This Row],[Código_Actividad]]="","",'[5]Formulario PPGR1'!#REF!)</f>
        <v>#REF!</v>
      </c>
      <c r="E1057" s="392" t="e">
        <f>IF(Tabla1[[#This Row],[Código_Actividad]]="","",'[5]Formulario PPGR1'!#REF!)</f>
        <v>#REF!</v>
      </c>
      <c r="F1057" s="392" t="e">
        <f>IF(Tabla1[[#This Row],[Código_Actividad]]="","",'[5]Formulario PPGR1'!#REF!)</f>
        <v>#REF!</v>
      </c>
      <c r="G1057" s="381" t="s">
        <v>2967</v>
      </c>
      <c r="H1057" s="381" t="s">
        <v>3123</v>
      </c>
      <c r="I1057" s="381" t="s">
        <v>1769</v>
      </c>
      <c r="J1057" s="381">
        <v>40</v>
      </c>
      <c r="K1057" s="382">
        <v>225</v>
      </c>
      <c r="L1057" s="382" t="e">
        <f>[6]!Tabla1[[#This Row],[Cantidad de Insumos]]*[6]!Tabla1[[#This Row],[Precio Unitario]]</f>
        <v>#REF!</v>
      </c>
      <c r="M1057" s="383">
        <v>233201</v>
      </c>
      <c r="N1057" s="384" t="s">
        <v>33</v>
      </c>
    </row>
    <row r="1058" spans="2:14" ht="15.75">
      <c r="B1058" s="392" t="e">
        <f>IF(Tabla1[[#This Row],[Código_Actividad]]="","",CONCATENATE(Tabla1[[#This Row],[POA]],".",Tabla1[[#This Row],[SRS]],".",Tabla1[[#This Row],[AREA]],".",Tabla1[[#This Row],[TIPO]]))</f>
        <v>#REF!</v>
      </c>
      <c r="C1058" s="392" t="e">
        <f>IF(Tabla1[[#This Row],[Código_Actividad]]="","",'[5]Formulario PPGR1'!#REF!)</f>
        <v>#REF!</v>
      </c>
      <c r="D1058" s="392" t="e">
        <f>IF(Tabla1[[#This Row],[Código_Actividad]]="","",'[5]Formulario PPGR1'!#REF!)</f>
        <v>#REF!</v>
      </c>
      <c r="E1058" s="392" t="e">
        <f>IF(Tabla1[[#This Row],[Código_Actividad]]="","",'[5]Formulario PPGR1'!#REF!)</f>
        <v>#REF!</v>
      </c>
      <c r="F1058" s="392" t="e">
        <f>IF(Tabla1[[#This Row],[Código_Actividad]]="","",'[5]Formulario PPGR1'!#REF!)</f>
        <v>#REF!</v>
      </c>
      <c r="G1058" s="381" t="s">
        <v>2967</v>
      </c>
      <c r="H1058" s="381" t="s">
        <v>3124</v>
      </c>
      <c r="I1058" s="381" t="s">
        <v>3125</v>
      </c>
      <c r="J1058" s="381">
        <v>5405</v>
      </c>
      <c r="K1058" s="382">
        <v>135.69999999999999</v>
      </c>
      <c r="L1058" s="382" t="e">
        <f>[6]!Tabla1[[#This Row],[Cantidad de Insumos]]*[6]!Tabla1[[#This Row],[Precio Unitario]]</f>
        <v>#REF!</v>
      </c>
      <c r="M1058" s="383">
        <v>233201</v>
      </c>
      <c r="N1058" s="384" t="s">
        <v>33</v>
      </c>
    </row>
    <row r="1059" spans="2:14" ht="15.75">
      <c r="B1059" s="392" t="e">
        <f>IF(Tabla1[[#This Row],[Código_Actividad]]="","",CONCATENATE(Tabla1[[#This Row],[POA]],".",Tabla1[[#This Row],[SRS]],".",Tabla1[[#This Row],[AREA]],".",Tabla1[[#This Row],[TIPO]]))</f>
        <v>#REF!</v>
      </c>
      <c r="C1059" s="392" t="e">
        <f>IF(Tabla1[[#This Row],[Código_Actividad]]="","",'[5]Formulario PPGR1'!#REF!)</f>
        <v>#REF!</v>
      </c>
      <c r="D1059" s="392" t="e">
        <f>IF(Tabla1[[#This Row],[Código_Actividad]]="","",'[5]Formulario PPGR1'!#REF!)</f>
        <v>#REF!</v>
      </c>
      <c r="E1059" s="392" t="e">
        <f>IF(Tabla1[[#This Row],[Código_Actividad]]="","",'[5]Formulario PPGR1'!#REF!)</f>
        <v>#REF!</v>
      </c>
      <c r="F1059" s="392" t="e">
        <f>IF(Tabla1[[#This Row],[Código_Actividad]]="","",'[5]Formulario PPGR1'!#REF!)</f>
        <v>#REF!</v>
      </c>
      <c r="G1059" s="381" t="s">
        <v>2967</v>
      </c>
      <c r="H1059" s="381" t="s">
        <v>3126</v>
      </c>
      <c r="I1059" s="381" t="s">
        <v>1769</v>
      </c>
      <c r="J1059" s="381">
        <v>2400</v>
      </c>
      <c r="K1059" s="382">
        <v>60</v>
      </c>
      <c r="L1059" s="382" t="e">
        <f>[6]!Tabla1[[#This Row],[Cantidad de Insumos]]*[6]!Tabla1[[#This Row],[Precio Unitario]]</f>
        <v>#REF!</v>
      </c>
      <c r="M1059" s="383">
        <v>233201</v>
      </c>
      <c r="N1059" s="384" t="s">
        <v>33</v>
      </c>
    </row>
    <row r="1060" spans="2:14" ht="15.75">
      <c r="B1060" s="392" t="e">
        <f>IF(Tabla1[[#This Row],[Código_Actividad]]="","",CONCATENATE(Tabla1[[#This Row],[POA]],".",Tabla1[[#This Row],[SRS]],".",Tabla1[[#This Row],[AREA]],".",Tabla1[[#This Row],[TIPO]]))</f>
        <v>#REF!</v>
      </c>
      <c r="C1060" s="392" t="e">
        <f>IF(Tabla1[[#This Row],[Código_Actividad]]="","",'[5]Formulario PPGR1'!#REF!)</f>
        <v>#REF!</v>
      </c>
      <c r="D1060" s="392" t="e">
        <f>IF(Tabla1[[#This Row],[Código_Actividad]]="","",'[5]Formulario PPGR1'!#REF!)</f>
        <v>#REF!</v>
      </c>
      <c r="E1060" s="392" t="e">
        <f>IF(Tabla1[[#This Row],[Código_Actividad]]="","",'[5]Formulario PPGR1'!#REF!)</f>
        <v>#REF!</v>
      </c>
      <c r="F1060" s="392" t="e">
        <f>IF(Tabla1[[#This Row],[Código_Actividad]]="","",'[5]Formulario PPGR1'!#REF!)</f>
        <v>#REF!</v>
      </c>
      <c r="G1060" s="381" t="s">
        <v>2967</v>
      </c>
      <c r="H1060" s="381" t="s">
        <v>3127</v>
      </c>
      <c r="I1060" s="381" t="s">
        <v>1769</v>
      </c>
      <c r="J1060" s="381">
        <v>100</v>
      </c>
      <c r="K1060" s="382">
        <v>247.5</v>
      </c>
      <c r="L1060" s="382" t="e">
        <f>[6]!Tabla1[[#This Row],[Cantidad de Insumos]]*[6]!Tabla1[[#This Row],[Precio Unitario]]</f>
        <v>#REF!</v>
      </c>
      <c r="M1060" s="383">
        <v>233201</v>
      </c>
      <c r="N1060" s="384" t="s">
        <v>33</v>
      </c>
    </row>
    <row r="1061" spans="2:14" ht="15.75">
      <c r="B1061" s="392" t="e">
        <f>IF(Tabla1[[#This Row],[Código_Actividad]]="","",CONCATENATE(Tabla1[[#This Row],[POA]],".",Tabla1[[#This Row],[SRS]],".",Tabla1[[#This Row],[AREA]],".",Tabla1[[#This Row],[TIPO]]))</f>
        <v>#REF!</v>
      </c>
      <c r="C1061" s="392" t="e">
        <f>IF(Tabla1[[#This Row],[Código_Actividad]]="","",'[5]Formulario PPGR1'!#REF!)</f>
        <v>#REF!</v>
      </c>
      <c r="D1061" s="392" t="e">
        <f>IF(Tabla1[[#This Row],[Código_Actividad]]="","",'[5]Formulario PPGR1'!#REF!)</f>
        <v>#REF!</v>
      </c>
      <c r="E1061" s="392" t="e">
        <f>IF(Tabla1[[#This Row],[Código_Actividad]]="","",'[5]Formulario PPGR1'!#REF!)</f>
        <v>#REF!</v>
      </c>
      <c r="F1061" s="392" t="e">
        <f>IF(Tabla1[[#This Row],[Código_Actividad]]="","",'[5]Formulario PPGR1'!#REF!)</f>
        <v>#REF!</v>
      </c>
      <c r="G1061" s="381" t="s">
        <v>2967</v>
      </c>
      <c r="H1061" s="381" t="s">
        <v>3128</v>
      </c>
      <c r="I1061" s="381" t="s">
        <v>1769</v>
      </c>
      <c r="J1061" s="381">
        <v>480</v>
      </c>
      <c r="K1061" s="382">
        <v>352.5</v>
      </c>
      <c r="L1061" s="382" t="e">
        <f>[6]!Tabla1[[#This Row],[Cantidad de Insumos]]*[6]!Tabla1[[#This Row],[Precio Unitario]]</f>
        <v>#REF!</v>
      </c>
      <c r="M1061" s="383">
        <v>233201</v>
      </c>
      <c r="N1061" s="384" t="s">
        <v>33</v>
      </c>
    </row>
    <row r="1062" spans="2:14" ht="15.75">
      <c r="B1062" s="392" t="e">
        <f>IF(Tabla1[[#This Row],[Código_Actividad]]="","",CONCATENATE(Tabla1[[#This Row],[POA]],".",Tabla1[[#This Row],[SRS]],".",Tabla1[[#This Row],[AREA]],".",Tabla1[[#This Row],[TIPO]]))</f>
        <v>#REF!</v>
      </c>
      <c r="C1062" s="392" t="e">
        <f>IF(Tabla1[[#This Row],[Código_Actividad]]="","",'[5]Formulario PPGR1'!#REF!)</f>
        <v>#REF!</v>
      </c>
      <c r="D1062" s="392" t="e">
        <f>IF(Tabla1[[#This Row],[Código_Actividad]]="","",'[5]Formulario PPGR1'!#REF!)</f>
        <v>#REF!</v>
      </c>
      <c r="E1062" s="392" t="e">
        <f>IF(Tabla1[[#This Row],[Código_Actividad]]="","",'[5]Formulario PPGR1'!#REF!)</f>
        <v>#REF!</v>
      </c>
      <c r="F1062" s="392" t="e">
        <f>IF(Tabla1[[#This Row],[Código_Actividad]]="","",'[5]Formulario PPGR1'!#REF!)</f>
        <v>#REF!</v>
      </c>
      <c r="G1062" s="381" t="s">
        <v>2945</v>
      </c>
      <c r="H1062" s="381" t="s">
        <v>3129</v>
      </c>
      <c r="I1062" s="381" t="s">
        <v>1769</v>
      </c>
      <c r="J1062" s="381">
        <v>72</v>
      </c>
      <c r="K1062" s="382">
        <v>250</v>
      </c>
      <c r="L1062" s="382" t="e">
        <f>[6]!Tabla1[[#This Row],[Cantidad de Insumos]]*[6]!Tabla1[[#This Row],[Precio Unitario]]</f>
        <v>#REF!</v>
      </c>
      <c r="M1062" s="383">
        <v>239905</v>
      </c>
      <c r="N1062" s="384" t="s">
        <v>33</v>
      </c>
    </row>
    <row r="1063" spans="2:14" ht="15.75">
      <c r="B1063" s="392" t="e">
        <f>IF(Tabla1[[#This Row],[Código_Actividad]]="","",CONCATENATE(Tabla1[[#This Row],[POA]],".",Tabla1[[#This Row],[SRS]],".",Tabla1[[#This Row],[AREA]],".",Tabla1[[#This Row],[TIPO]]))</f>
        <v>#REF!</v>
      </c>
      <c r="C1063" s="392" t="e">
        <f>IF(Tabla1[[#This Row],[Código_Actividad]]="","",'[5]Formulario PPGR1'!#REF!)</f>
        <v>#REF!</v>
      </c>
      <c r="D1063" s="392" t="e">
        <f>IF(Tabla1[[#This Row],[Código_Actividad]]="","",'[5]Formulario PPGR1'!#REF!)</f>
        <v>#REF!</v>
      </c>
      <c r="E1063" s="392" t="e">
        <f>IF(Tabla1[[#This Row],[Código_Actividad]]="","",'[5]Formulario PPGR1'!#REF!)</f>
        <v>#REF!</v>
      </c>
      <c r="F1063" s="392" t="e">
        <f>IF(Tabla1[[#This Row],[Código_Actividad]]="","",'[5]Formulario PPGR1'!#REF!)</f>
        <v>#REF!</v>
      </c>
      <c r="G1063" s="381" t="s">
        <v>2945</v>
      </c>
      <c r="H1063" s="381" t="s">
        <v>3130</v>
      </c>
      <c r="I1063" s="381" t="s">
        <v>1769</v>
      </c>
      <c r="J1063" s="381">
        <v>16</v>
      </c>
      <c r="K1063" s="382">
        <v>27</v>
      </c>
      <c r="L1063" s="382" t="e">
        <f>[6]!Tabla1[[#This Row],[Cantidad de Insumos]]*[6]!Tabla1[[#This Row],[Precio Unitario]]</f>
        <v>#REF!</v>
      </c>
      <c r="M1063" s="383">
        <v>233201</v>
      </c>
      <c r="N1063" s="384" t="s">
        <v>33</v>
      </c>
    </row>
    <row r="1064" spans="2:14" ht="15.75">
      <c r="B1064" s="392" t="e">
        <f>IF(Tabla1[[#This Row],[Código_Actividad]]="","",CONCATENATE(Tabla1[[#This Row],[POA]],".",Tabla1[[#This Row],[SRS]],".",Tabla1[[#This Row],[AREA]],".",Tabla1[[#This Row],[TIPO]]))</f>
        <v>#REF!</v>
      </c>
      <c r="C1064" s="392" t="e">
        <f>IF(Tabla1[[#This Row],[Código_Actividad]]="","",'[5]Formulario PPGR1'!#REF!)</f>
        <v>#REF!</v>
      </c>
      <c r="D1064" s="392" t="e">
        <f>IF(Tabla1[[#This Row],[Código_Actividad]]="","",'[5]Formulario PPGR1'!#REF!)</f>
        <v>#REF!</v>
      </c>
      <c r="E1064" s="392" t="e">
        <f>IF(Tabla1[[#This Row],[Código_Actividad]]="","",'[5]Formulario PPGR1'!#REF!)</f>
        <v>#REF!</v>
      </c>
      <c r="F1064" s="392" t="e">
        <f>IF(Tabla1[[#This Row],[Código_Actividad]]="","",'[5]Formulario PPGR1'!#REF!)</f>
        <v>#REF!</v>
      </c>
      <c r="G1064" s="381" t="s">
        <v>2945</v>
      </c>
      <c r="H1064" s="381" t="s">
        <v>3131</v>
      </c>
      <c r="I1064" s="381" t="s">
        <v>1769</v>
      </c>
      <c r="J1064" s="381">
        <v>300</v>
      </c>
      <c r="K1064" s="382">
        <v>22.4</v>
      </c>
      <c r="L1064" s="382" t="e">
        <f>[6]!Tabla1[[#This Row],[Cantidad de Insumos]]*[6]!Tabla1[[#This Row],[Precio Unitario]]</f>
        <v>#REF!</v>
      </c>
      <c r="M1064" s="383">
        <v>233201</v>
      </c>
      <c r="N1064" s="384" t="s">
        <v>33</v>
      </c>
    </row>
    <row r="1065" spans="2:14" ht="15.75">
      <c r="B1065" s="392" t="e">
        <f>IF(Tabla1[[#This Row],[Código_Actividad]]="","",CONCATENATE(Tabla1[[#This Row],[POA]],".",Tabla1[[#This Row],[SRS]],".",Tabla1[[#This Row],[AREA]],".",Tabla1[[#This Row],[TIPO]]))</f>
        <v>#REF!</v>
      </c>
      <c r="C1065" s="392" t="e">
        <f>IF(Tabla1[[#This Row],[Código_Actividad]]="","",'[5]Formulario PPGR1'!#REF!)</f>
        <v>#REF!</v>
      </c>
      <c r="D1065" s="392" t="e">
        <f>IF(Tabla1[[#This Row],[Código_Actividad]]="","",'[5]Formulario PPGR1'!#REF!)</f>
        <v>#REF!</v>
      </c>
      <c r="E1065" s="392" t="e">
        <f>IF(Tabla1[[#This Row],[Código_Actividad]]="","",'[5]Formulario PPGR1'!#REF!)</f>
        <v>#REF!</v>
      </c>
      <c r="F1065" s="392" t="e">
        <f>IF(Tabla1[[#This Row],[Código_Actividad]]="","",'[5]Formulario PPGR1'!#REF!)</f>
        <v>#REF!</v>
      </c>
      <c r="G1065" s="381" t="s">
        <v>2945</v>
      </c>
      <c r="H1065" s="381" t="s">
        <v>3132</v>
      </c>
      <c r="I1065" s="381" t="s">
        <v>1769</v>
      </c>
      <c r="J1065" s="381">
        <v>12</v>
      </c>
      <c r="K1065" s="382">
        <v>595</v>
      </c>
      <c r="L1065" s="382" t="e">
        <f>[6]!Tabla1[[#This Row],[Cantidad de Insumos]]*[6]!Tabla1[[#This Row],[Precio Unitario]]</f>
        <v>#REF!</v>
      </c>
      <c r="M1065" s="383">
        <v>233201</v>
      </c>
      <c r="N1065" s="384" t="s">
        <v>33</v>
      </c>
    </row>
    <row r="1066" spans="2:14" ht="15.75">
      <c r="B1066" s="392" t="e">
        <f>IF(Tabla1[[#This Row],[Código_Actividad]]="","",CONCATENATE(Tabla1[[#This Row],[POA]],".",Tabla1[[#This Row],[SRS]],".",Tabla1[[#This Row],[AREA]],".",Tabla1[[#This Row],[TIPO]]))</f>
        <v>#REF!</v>
      </c>
      <c r="C1066" s="392" t="e">
        <f>IF(Tabla1[[#This Row],[Código_Actividad]]="","",'[5]Formulario PPGR1'!#REF!)</f>
        <v>#REF!</v>
      </c>
      <c r="D1066" s="392" t="e">
        <f>IF(Tabla1[[#This Row],[Código_Actividad]]="","",'[5]Formulario PPGR1'!#REF!)</f>
        <v>#REF!</v>
      </c>
      <c r="E1066" s="392" t="e">
        <f>IF(Tabla1[[#This Row],[Código_Actividad]]="","",'[5]Formulario PPGR1'!#REF!)</f>
        <v>#REF!</v>
      </c>
      <c r="F1066" s="392" t="e">
        <f>IF(Tabla1[[#This Row],[Código_Actividad]]="","",'[5]Formulario PPGR1'!#REF!)</f>
        <v>#REF!</v>
      </c>
      <c r="G1066" s="381" t="s">
        <v>2945</v>
      </c>
      <c r="H1066" s="381" t="s">
        <v>3133</v>
      </c>
      <c r="I1066" s="381" t="s">
        <v>1769</v>
      </c>
      <c r="J1066" s="381">
        <v>20</v>
      </c>
      <c r="K1066" s="382">
        <v>590</v>
      </c>
      <c r="L1066" s="382" t="e">
        <f>[6]!Tabla1[[#This Row],[Cantidad de Insumos]]*[6]!Tabla1[[#This Row],[Precio Unitario]]</f>
        <v>#REF!</v>
      </c>
      <c r="M1066" s="383">
        <v>239201</v>
      </c>
      <c r="N1066" s="384" t="s">
        <v>33</v>
      </c>
    </row>
    <row r="1067" spans="2:14" ht="15.75">
      <c r="B1067" s="392" t="e">
        <f>IF(Tabla1[[#This Row],[Código_Actividad]]="","",CONCATENATE(Tabla1[[#This Row],[POA]],".",Tabla1[[#This Row],[SRS]],".",Tabla1[[#This Row],[AREA]],".",Tabla1[[#This Row],[TIPO]]))</f>
        <v>#REF!</v>
      </c>
      <c r="C1067" s="392" t="e">
        <f>IF(Tabla1[[#This Row],[Código_Actividad]]="","",'[5]Formulario PPGR1'!#REF!)</f>
        <v>#REF!</v>
      </c>
      <c r="D1067" s="392" t="e">
        <f>IF(Tabla1[[#This Row],[Código_Actividad]]="","",'[5]Formulario PPGR1'!#REF!)</f>
        <v>#REF!</v>
      </c>
      <c r="E1067" s="392" t="e">
        <f>IF(Tabla1[[#This Row],[Código_Actividad]]="","",'[5]Formulario PPGR1'!#REF!)</f>
        <v>#REF!</v>
      </c>
      <c r="F1067" s="392" t="e">
        <f>IF(Tabla1[[#This Row],[Código_Actividad]]="","",'[5]Formulario PPGR1'!#REF!)</f>
        <v>#REF!</v>
      </c>
      <c r="G1067" s="381" t="s">
        <v>2945</v>
      </c>
      <c r="H1067" s="381" t="s">
        <v>3134</v>
      </c>
      <c r="I1067" s="381" t="s">
        <v>3004</v>
      </c>
      <c r="J1067" s="381">
        <v>8</v>
      </c>
      <c r="K1067" s="382">
        <v>60</v>
      </c>
      <c r="L1067" s="382" t="e">
        <f>[6]!Tabla1[[#This Row],[Cantidad de Insumos]]*[6]!Tabla1[[#This Row],[Precio Unitario]]</f>
        <v>#REF!</v>
      </c>
      <c r="M1067" s="383">
        <v>239601</v>
      </c>
      <c r="N1067" s="384" t="s">
        <v>33</v>
      </c>
    </row>
    <row r="1068" spans="2:14" ht="15.75">
      <c r="B1068" s="392" t="e">
        <f>IF(Tabla1[[#This Row],[Código_Actividad]]="","",CONCATENATE(Tabla1[[#This Row],[POA]],".",Tabla1[[#This Row],[SRS]],".",Tabla1[[#This Row],[AREA]],".",Tabla1[[#This Row],[TIPO]]))</f>
        <v>#REF!</v>
      </c>
      <c r="C1068" s="392" t="e">
        <f>IF(Tabla1[[#This Row],[Código_Actividad]]="","",'[5]Formulario PPGR1'!#REF!)</f>
        <v>#REF!</v>
      </c>
      <c r="D1068" s="392" t="e">
        <f>IF(Tabla1[[#This Row],[Código_Actividad]]="","",'[5]Formulario PPGR1'!#REF!)</f>
        <v>#REF!</v>
      </c>
      <c r="E1068" s="392" t="e">
        <f>IF(Tabla1[[#This Row],[Código_Actividad]]="","",'[5]Formulario PPGR1'!#REF!)</f>
        <v>#REF!</v>
      </c>
      <c r="F1068" s="392" t="e">
        <f>IF(Tabla1[[#This Row],[Código_Actividad]]="","",'[5]Formulario PPGR1'!#REF!)</f>
        <v>#REF!</v>
      </c>
      <c r="G1068" s="381" t="s">
        <v>2945</v>
      </c>
      <c r="H1068" s="381" t="s">
        <v>3135</v>
      </c>
      <c r="I1068" s="381" t="s">
        <v>3004</v>
      </c>
      <c r="J1068" s="381">
        <v>200</v>
      </c>
      <c r="K1068" s="382">
        <v>165</v>
      </c>
      <c r="L1068" s="382" t="e">
        <f>[6]!Tabla1[[#This Row],[Cantidad de Insumos]]*[6]!Tabla1[[#This Row],[Precio Unitario]]</f>
        <v>#REF!</v>
      </c>
      <c r="M1068" s="383">
        <v>239601</v>
      </c>
      <c r="N1068" s="384" t="s">
        <v>33</v>
      </c>
    </row>
    <row r="1069" spans="2:14" ht="15.75">
      <c r="B1069" s="392" t="e">
        <f>IF(Tabla1[[#This Row],[Código_Actividad]]="","",CONCATENATE(Tabla1[[#This Row],[POA]],".",Tabla1[[#This Row],[SRS]],".",Tabla1[[#This Row],[AREA]],".",Tabla1[[#This Row],[TIPO]]))</f>
        <v>#REF!</v>
      </c>
      <c r="C1069" s="392" t="e">
        <f>IF(Tabla1[[#This Row],[Código_Actividad]]="","",'[5]Formulario PPGR1'!#REF!)</f>
        <v>#REF!</v>
      </c>
      <c r="D1069" s="392" t="e">
        <f>IF(Tabla1[[#This Row],[Código_Actividad]]="","",'[5]Formulario PPGR1'!#REF!)</f>
        <v>#REF!</v>
      </c>
      <c r="E1069" s="392" t="e">
        <f>IF(Tabla1[[#This Row],[Código_Actividad]]="","",'[5]Formulario PPGR1'!#REF!)</f>
        <v>#REF!</v>
      </c>
      <c r="F1069" s="392" t="e">
        <f>IF(Tabla1[[#This Row],[Código_Actividad]]="","",'[5]Formulario PPGR1'!#REF!)</f>
        <v>#REF!</v>
      </c>
      <c r="G1069" s="381" t="s">
        <v>2945</v>
      </c>
      <c r="H1069" s="381" t="s">
        <v>3136</v>
      </c>
      <c r="I1069" s="381" t="s">
        <v>3004</v>
      </c>
      <c r="J1069" s="381">
        <v>40</v>
      </c>
      <c r="K1069" s="382">
        <v>82.5</v>
      </c>
      <c r="L1069" s="382" t="e">
        <f>[6]!Tabla1[[#This Row],[Cantidad de Insumos]]*[6]!Tabla1[[#This Row],[Precio Unitario]]</f>
        <v>#REF!</v>
      </c>
      <c r="M1069" s="383">
        <v>239601</v>
      </c>
      <c r="N1069" s="384" t="s">
        <v>33</v>
      </c>
    </row>
    <row r="1070" spans="2:14" ht="15.75">
      <c r="B1070" s="392" t="e">
        <f>IF(Tabla1[[#This Row],[Código_Actividad]]="","",CONCATENATE(Tabla1[[#This Row],[POA]],".",Tabla1[[#This Row],[SRS]],".",Tabla1[[#This Row],[AREA]],".",Tabla1[[#This Row],[TIPO]]))</f>
        <v>#REF!</v>
      </c>
      <c r="C1070" s="392" t="e">
        <f>IF(Tabla1[[#This Row],[Código_Actividad]]="","",'[5]Formulario PPGR1'!#REF!)</f>
        <v>#REF!</v>
      </c>
      <c r="D1070" s="392" t="e">
        <f>IF(Tabla1[[#This Row],[Código_Actividad]]="","",'[5]Formulario PPGR1'!#REF!)</f>
        <v>#REF!</v>
      </c>
      <c r="E1070" s="392" t="e">
        <f>IF(Tabla1[[#This Row],[Código_Actividad]]="","",'[5]Formulario PPGR1'!#REF!)</f>
        <v>#REF!</v>
      </c>
      <c r="F1070" s="392" t="e">
        <f>IF(Tabla1[[#This Row],[Código_Actividad]]="","",'[5]Formulario PPGR1'!#REF!)</f>
        <v>#REF!</v>
      </c>
      <c r="G1070" s="381" t="s">
        <v>2945</v>
      </c>
      <c r="H1070" s="381" t="s">
        <v>3137</v>
      </c>
      <c r="I1070" s="381" t="s">
        <v>1769</v>
      </c>
      <c r="J1070" s="381">
        <v>200</v>
      </c>
      <c r="K1070" s="382">
        <v>30</v>
      </c>
      <c r="L1070" s="382" t="e">
        <f>[6]!Tabla1[[#This Row],[Cantidad de Insumos]]*[6]!Tabla1[[#This Row],[Precio Unitario]]</f>
        <v>#REF!</v>
      </c>
      <c r="M1070" s="383">
        <v>235501</v>
      </c>
      <c r="N1070" s="384" t="s">
        <v>33</v>
      </c>
    </row>
    <row r="1071" spans="2:14" ht="15.75">
      <c r="B1071" s="392" t="e">
        <f>IF(Tabla1[[#This Row],[Código_Actividad]]="","",CONCATENATE(Tabla1[[#This Row],[POA]],".",Tabla1[[#This Row],[SRS]],".",Tabla1[[#This Row],[AREA]],".",Tabla1[[#This Row],[TIPO]]))</f>
        <v>#REF!</v>
      </c>
      <c r="C1071" s="392" t="e">
        <f>IF(Tabla1[[#This Row],[Código_Actividad]]="","",'[5]Formulario PPGR1'!#REF!)</f>
        <v>#REF!</v>
      </c>
      <c r="D1071" s="392" t="e">
        <f>IF(Tabla1[[#This Row],[Código_Actividad]]="","",'[5]Formulario PPGR1'!#REF!)</f>
        <v>#REF!</v>
      </c>
      <c r="E1071" s="392" t="e">
        <f>IF(Tabla1[[#This Row],[Código_Actividad]]="","",'[5]Formulario PPGR1'!#REF!)</f>
        <v>#REF!</v>
      </c>
      <c r="F1071" s="392" t="e">
        <f>IF(Tabla1[[#This Row],[Código_Actividad]]="","",'[5]Formulario PPGR1'!#REF!)</f>
        <v>#REF!</v>
      </c>
      <c r="G1071" s="381" t="s">
        <v>2997</v>
      </c>
      <c r="H1071" s="381" t="s">
        <v>3138</v>
      </c>
      <c r="I1071" s="381" t="s">
        <v>3004</v>
      </c>
      <c r="J1071" s="381">
        <v>800</v>
      </c>
      <c r="K1071" s="382">
        <v>87.86</v>
      </c>
      <c r="L1071" s="382" t="e">
        <f>[6]!Tabla1[[#This Row],[Cantidad de Insumos]]*[6]!Tabla1[[#This Row],[Precio Unitario]]</f>
        <v>#REF!</v>
      </c>
      <c r="M1071" s="383">
        <v>235501</v>
      </c>
      <c r="N1071" s="384" t="s">
        <v>33</v>
      </c>
    </row>
    <row r="1072" spans="2:14" ht="15.75">
      <c r="B1072" s="392" t="e">
        <f>IF(Tabla1[[#This Row],[Código_Actividad]]="","",CONCATENATE(Tabla1[[#This Row],[POA]],".",Tabla1[[#This Row],[SRS]],".",Tabla1[[#This Row],[AREA]],".",Tabla1[[#This Row],[TIPO]]))</f>
        <v>#REF!</v>
      </c>
      <c r="C1072" s="392" t="e">
        <f>IF(Tabla1[[#This Row],[Código_Actividad]]="","",'[5]Formulario PPGR1'!#REF!)</f>
        <v>#REF!</v>
      </c>
      <c r="D1072" s="392" t="e">
        <f>IF(Tabla1[[#This Row],[Código_Actividad]]="","",'[5]Formulario PPGR1'!#REF!)</f>
        <v>#REF!</v>
      </c>
      <c r="E1072" s="392" t="e">
        <f>IF(Tabla1[[#This Row],[Código_Actividad]]="","",'[5]Formulario PPGR1'!#REF!)</f>
        <v>#REF!</v>
      </c>
      <c r="F1072" s="392" t="e">
        <f>IF(Tabla1[[#This Row],[Código_Actividad]]="","",'[5]Formulario PPGR1'!#REF!)</f>
        <v>#REF!</v>
      </c>
      <c r="G1072" s="381" t="s">
        <v>2997</v>
      </c>
      <c r="H1072" s="381" t="s">
        <v>3139</v>
      </c>
      <c r="I1072" s="381" t="s">
        <v>3004</v>
      </c>
      <c r="J1072" s="381">
        <v>300</v>
      </c>
      <c r="K1072" s="382">
        <v>78</v>
      </c>
      <c r="L1072" s="382" t="e">
        <f>[6]!Tabla1[[#This Row],[Cantidad de Insumos]]*[6]!Tabla1[[#This Row],[Precio Unitario]]</f>
        <v>#REF!</v>
      </c>
      <c r="M1072" s="383">
        <v>235501</v>
      </c>
      <c r="N1072" s="384" t="s">
        <v>33</v>
      </c>
    </row>
    <row r="1073" spans="2:14" ht="15.75">
      <c r="B1073" s="392" t="e">
        <f>IF(Tabla1[[#This Row],[Código_Actividad]]="","",CONCATENATE(Tabla1[[#This Row],[POA]],".",Tabla1[[#This Row],[SRS]],".",Tabla1[[#This Row],[AREA]],".",Tabla1[[#This Row],[TIPO]]))</f>
        <v>#REF!</v>
      </c>
      <c r="C1073" s="392" t="e">
        <f>IF(Tabla1[[#This Row],[Código_Actividad]]="","",'[5]Formulario PPGR1'!#REF!)</f>
        <v>#REF!</v>
      </c>
      <c r="D1073" s="392" t="e">
        <f>IF(Tabla1[[#This Row],[Código_Actividad]]="","",'[5]Formulario PPGR1'!#REF!)</f>
        <v>#REF!</v>
      </c>
      <c r="E1073" s="392" t="e">
        <f>IF(Tabla1[[#This Row],[Código_Actividad]]="","",'[5]Formulario PPGR1'!#REF!)</f>
        <v>#REF!</v>
      </c>
      <c r="F1073" s="392" t="e">
        <f>IF(Tabla1[[#This Row],[Código_Actividad]]="","",'[5]Formulario PPGR1'!#REF!)</f>
        <v>#REF!</v>
      </c>
      <c r="G1073" s="381" t="s">
        <v>2997</v>
      </c>
      <c r="H1073" s="381" t="s">
        <v>3140</v>
      </c>
      <c r="I1073" s="381" t="s">
        <v>3004</v>
      </c>
      <c r="J1073" s="381">
        <v>80</v>
      </c>
      <c r="K1073" s="382">
        <v>100</v>
      </c>
      <c r="L1073" s="382" t="e">
        <f>[6]!Tabla1[[#This Row],[Cantidad de Insumos]]*[6]!Tabla1[[#This Row],[Precio Unitario]]</f>
        <v>#REF!</v>
      </c>
      <c r="M1073" s="383">
        <v>235501</v>
      </c>
      <c r="N1073" s="384" t="s">
        <v>33</v>
      </c>
    </row>
    <row r="1074" spans="2:14" ht="15.75">
      <c r="B1074" s="392" t="e">
        <f>IF(Tabla1[[#This Row],[Código_Actividad]]="","",CONCATENATE(Tabla1[[#This Row],[POA]],".",Tabla1[[#This Row],[SRS]],".",Tabla1[[#This Row],[AREA]],".",Tabla1[[#This Row],[TIPO]]))</f>
        <v>#REF!</v>
      </c>
      <c r="C1074" s="392" t="e">
        <f>IF(Tabla1[[#This Row],[Código_Actividad]]="","",'[5]Formulario PPGR1'!#REF!)</f>
        <v>#REF!</v>
      </c>
      <c r="D1074" s="392" t="e">
        <f>IF(Tabla1[[#This Row],[Código_Actividad]]="","",'[5]Formulario PPGR1'!#REF!)</f>
        <v>#REF!</v>
      </c>
      <c r="E1074" s="392" t="e">
        <f>IF(Tabla1[[#This Row],[Código_Actividad]]="","",'[5]Formulario PPGR1'!#REF!)</f>
        <v>#REF!</v>
      </c>
      <c r="F1074" s="392" t="e">
        <f>IF(Tabla1[[#This Row],[Código_Actividad]]="","",'[5]Formulario PPGR1'!#REF!)</f>
        <v>#REF!</v>
      </c>
      <c r="G1074" s="381" t="s">
        <v>2945</v>
      </c>
      <c r="H1074" s="381" t="s">
        <v>3141</v>
      </c>
      <c r="I1074" s="381" t="s">
        <v>1769</v>
      </c>
      <c r="J1074" s="381">
        <v>80</v>
      </c>
      <c r="K1074" s="382">
        <v>220</v>
      </c>
      <c r="L1074" s="382" t="e">
        <f>[6]!Tabla1[[#This Row],[Cantidad de Insumos]]*[6]!Tabla1[[#This Row],[Precio Unitario]]</f>
        <v>#REF!</v>
      </c>
      <c r="M1074" s="383">
        <v>239201</v>
      </c>
      <c r="N1074" s="384" t="s">
        <v>33</v>
      </c>
    </row>
    <row r="1075" spans="2:14" ht="15.75">
      <c r="B1075" s="392" t="e">
        <f>IF(Tabla1[[#This Row],[Código_Actividad]]="","",CONCATENATE(Tabla1[[#This Row],[POA]],".",Tabla1[[#This Row],[SRS]],".",Tabla1[[#This Row],[AREA]],".",Tabla1[[#This Row],[TIPO]]))</f>
        <v>#REF!</v>
      </c>
      <c r="C1075" s="392" t="e">
        <f>IF(Tabla1[[#This Row],[Código_Actividad]]="","",'[5]Formulario PPGR1'!#REF!)</f>
        <v>#REF!</v>
      </c>
      <c r="D1075" s="392" t="e">
        <f>IF(Tabla1[[#This Row],[Código_Actividad]]="","",'[5]Formulario PPGR1'!#REF!)</f>
        <v>#REF!</v>
      </c>
      <c r="E1075" s="392" t="e">
        <f>IF(Tabla1[[#This Row],[Código_Actividad]]="","",'[5]Formulario PPGR1'!#REF!)</f>
        <v>#REF!</v>
      </c>
      <c r="F1075" s="392" t="e">
        <f>IF(Tabla1[[#This Row],[Código_Actividad]]="","",'[5]Formulario PPGR1'!#REF!)</f>
        <v>#REF!</v>
      </c>
      <c r="G1075" s="381" t="s">
        <v>2945</v>
      </c>
      <c r="H1075" s="381" t="s">
        <v>3142</v>
      </c>
      <c r="I1075" s="381" t="s">
        <v>1769</v>
      </c>
      <c r="J1075" s="381">
        <v>20</v>
      </c>
      <c r="K1075" s="382">
        <v>41.25</v>
      </c>
      <c r="L1075" s="382" t="e">
        <f>[6]!Tabla1[[#This Row],[Cantidad de Insumos]]*[6]!Tabla1[[#This Row],[Precio Unitario]]</f>
        <v>#REF!</v>
      </c>
      <c r="M1075" s="383">
        <v>233201</v>
      </c>
      <c r="N1075" s="384" t="s">
        <v>33</v>
      </c>
    </row>
    <row r="1076" spans="2:14" ht="15.75">
      <c r="B1076" s="392" t="e">
        <f>IF(Tabla1[[#This Row],[Código_Actividad]]="","",CONCATENATE(Tabla1[[#This Row],[POA]],".",Tabla1[[#This Row],[SRS]],".",Tabla1[[#This Row],[AREA]],".",Tabla1[[#This Row],[TIPO]]))</f>
        <v>#REF!</v>
      </c>
      <c r="C1076" s="392" t="e">
        <f>IF(Tabla1[[#This Row],[Código_Actividad]]="","",'[5]Formulario PPGR1'!#REF!)</f>
        <v>#REF!</v>
      </c>
      <c r="D1076" s="392" t="e">
        <f>IF(Tabla1[[#This Row],[Código_Actividad]]="","",'[5]Formulario PPGR1'!#REF!)</f>
        <v>#REF!</v>
      </c>
      <c r="E1076" s="392" t="e">
        <f>IF(Tabla1[[#This Row],[Código_Actividad]]="","",'[5]Formulario PPGR1'!#REF!)</f>
        <v>#REF!</v>
      </c>
      <c r="F1076" s="392" t="e">
        <f>IF(Tabla1[[#This Row],[Código_Actividad]]="","",'[5]Formulario PPGR1'!#REF!)</f>
        <v>#REF!</v>
      </c>
      <c r="G1076" s="381" t="s">
        <v>2945</v>
      </c>
      <c r="H1076" s="381" t="s">
        <v>3143</v>
      </c>
      <c r="I1076" s="381" t="s">
        <v>1769</v>
      </c>
      <c r="J1076" s="381">
        <v>192</v>
      </c>
      <c r="K1076" s="382">
        <v>85</v>
      </c>
      <c r="L1076" s="382" t="e">
        <f>[6]!Tabla1[[#This Row],[Cantidad de Insumos]]*[6]!Tabla1[[#This Row],[Precio Unitario]]</f>
        <v>#REF!</v>
      </c>
      <c r="M1076" s="383">
        <v>233201</v>
      </c>
      <c r="N1076" s="384" t="s">
        <v>33</v>
      </c>
    </row>
    <row r="1077" spans="2:14" ht="15.75">
      <c r="B1077" s="392" t="e">
        <f>IF(Tabla1[[#This Row],[Código_Actividad]]="","",CONCATENATE(Tabla1[[#This Row],[POA]],".",Tabla1[[#This Row],[SRS]],".",Tabla1[[#This Row],[AREA]],".",Tabla1[[#This Row],[TIPO]]))</f>
        <v>#REF!</v>
      </c>
      <c r="C1077" s="392" t="e">
        <f>IF(Tabla1[[#This Row],[Código_Actividad]]="","",'[5]Formulario PPGR1'!#REF!)</f>
        <v>#REF!</v>
      </c>
      <c r="D1077" s="392" t="e">
        <f>IF(Tabla1[[#This Row],[Código_Actividad]]="","",'[5]Formulario PPGR1'!#REF!)</f>
        <v>#REF!</v>
      </c>
      <c r="E1077" s="392" t="e">
        <f>IF(Tabla1[[#This Row],[Código_Actividad]]="","",'[5]Formulario PPGR1'!#REF!)</f>
        <v>#REF!</v>
      </c>
      <c r="F1077" s="392" t="e">
        <f>IF(Tabla1[[#This Row],[Código_Actividad]]="","",'[5]Formulario PPGR1'!#REF!)</f>
        <v>#REF!</v>
      </c>
      <c r="G1077" s="381" t="s">
        <v>2945</v>
      </c>
      <c r="H1077" s="381" t="s">
        <v>3144</v>
      </c>
      <c r="I1077" s="381" t="s">
        <v>1769</v>
      </c>
      <c r="J1077" s="381">
        <v>100</v>
      </c>
      <c r="K1077" s="382">
        <v>140</v>
      </c>
      <c r="L1077" s="382" t="e">
        <f>[6]!Tabla1[[#This Row],[Cantidad de Insumos]]*[6]!Tabla1[[#This Row],[Precio Unitario]]</f>
        <v>#REF!</v>
      </c>
      <c r="M1077" s="383">
        <v>239201</v>
      </c>
      <c r="N1077" s="384" t="s">
        <v>33</v>
      </c>
    </row>
    <row r="1078" spans="2:14" ht="15.75">
      <c r="B1078" s="392" t="e">
        <f>IF(Tabla1[[#This Row],[Código_Actividad]]="","",CONCATENATE(Tabla1[[#This Row],[POA]],".",Tabla1[[#This Row],[SRS]],".",Tabla1[[#This Row],[AREA]],".",Tabla1[[#This Row],[TIPO]]))</f>
        <v>#REF!</v>
      </c>
      <c r="C1078" s="392" t="e">
        <f>IF(Tabla1[[#This Row],[Código_Actividad]]="","",'[5]Formulario PPGR1'!#REF!)</f>
        <v>#REF!</v>
      </c>
      <c r="D1078" s="392" t="e">
        <f>IF(Tabla1[[#This Row],[Código_Actividad]]="","",'[5]Formulario PPGR1'!#REF!)</f>
        <v>#REF!</v>
      </c>
      <c r="E1078" s="392" t="e">
        <f>IF(Tabla1[[#This Row],[Código_Actividad]]="","",'[5]Formulario PPGR1'!#REF!)</f>
        <v>#REF!</v>
      </c>
      <c r="F1078" s="392" t="e">
        <f>IF(Tabla1[[#This Row],[Código_Actividad]]="","",'[5]Formulario PPGR1'!#REF!)</f>
        <v>#REF!</v>
      </c>
      <c r="G1078" s="381" t="s">
        <v>2967</v>
      </c>
      <c r="H1078" s="381" t="s">
        <v>3145</v>
      </c>
      <c r="I1078" s="381" t="s">
        <v>1769</v>
      </c>
      <c r="J1078" s="381">
        <v>28</v>
      </c>
      <c r="K1078" s="382">
        <v>100</v>
      </c>
      <c r="L1078" s="382" t="e">
        <f>[6]!Tabla1[[#This Row],[Cantidad de Insumos]]*[6]!Tabla1[[#This Row],[Precio Unitario]]</f>
        <v>#REF!</v>
      </c>
      <c r="M1078" s="383">
        <v>233301</v>
      </c>
      <c r="N1078" s="384" t="s">
        <v>33</v>
      </c>
    </row>
    <row r="1079" spans="2:14" ht="15.75">
      <c r="B1079" s="392" t="e">
        <f>IF(Tabla1[[#This Row],[Código_Actividad]]="","",CONCATENATE(Tabla1[[#This Row],[POA]],".",Tabla1[[#This Row],[SRS]],".",Tabla1[[#This Row],[AREA]],".",Tabla1[[#This Row],[TIPO]]))</f>
        <v>#REF!</v>
      </c>
      <c r="C1079" s="392" t="e">
        <f>IF(Tabla1[[#This Row],[Código_Actividad]]="","",'[5]Formulario PPGR1'!#REF!)</f>
        <v>#REF!</v>
      </c>
      <c r="D1079" s="392" t="e">
        <f>IF(Tabla1[[#This Row],[Código_Actividad]]="","",'[5]Formulario PPGR1'!#REF!)</f>
        <v>#REF!</v>
      </c>
      <c r="E1079" s="392" t="e">
        <f>IF(Tabla1[[#This Row],[Código_Actividad]]="","",'[5]Formulario PPGR1'!#REF!)</f>
        <v>#REF!</v>
      </c>
      <c r="F1079" s="392" t="e">
        <f>IF(Tabla1[[#This Row],[Código_Actividad]]="","",'[5]Formulario PPGR1'!#REF!)</f>
        <v>#REF!</v>
      </c>
      <c r="G1079" s="381" t="s">
        <v>2967</v>
      </c>
      <c r="H1079" s="381" t="s">
        <v>3146</v>
      </c>
      <c r="I1079" s="381" t="s">
        <v>1769</v>
      </c>
      <c r="J1079" s="381">
        <v>1200</v>
      </c>
      <c r="K1079" s="382">
        <v>100</v>
      </c>
      <c r="L1079" s="382" t="e">
        <f>[6]!Tabla1[[#This Row],[Cantidad de Insumos]]*[6]!Tabla1[[#This Row],[Precio Unitario]]</f>
        <v>#REF!</v>
      </c>
      <c r="M1079" s="383">
        <v>233301</v>
      </c>
      <c r="N1079" s="384" t="s">
        <v>33</v>
      </c>
    </row>
    <row r="1080" spans="2:14" ht="15.75">
      <c r="B1080" s="392" t="e">
        <f>IF(Tabla1[[#This Row],[Código_Actividad]]="","",CONCATENATE(Tabla1[[#This Row],[POA]],".",Tabla1[[#This Row],[SRS]],".",Tabla1[[#This Row],[AREA]],".",Tabla1[[#This Row],[TIPO]]))</f>
        <v>#REF!</v>
      </c>
      <c r="C1080" s="392" t="e">
        <f>IF(Tabla1[[#This Row],[Código_Actividad]]="","",'[5]Formulario PPGR1'!#REF!)</f>
        <v>#REF!</v>
      </c>
      <c r="D1080" s="392" t="e">
        <f>IF(Tabla1[[#This Row],[Código_Actividad]]="","",'[5]Formulario PPGR1'!#REF!)</f>
        <v>#REF!</v>
      </c>
      <c r="E1080" s="392" t="e">
        <f>IF(Tabla1[[#This Row],[Código_Actividad]]="","",'[5]Formulario PPGR1'!#REF!)</f>
        <v>#REF!</v>
      </c>
      <c r="F1080" s="392" t="e">
        <f>IF(Tabla1[[#This Row],[Código_Actividad]]="","",'[5]Formulario PPGR1'!#REF!)</f>
        <v>#REF!</v>
      </c>
      <c r="G1080" s="381" t="s">
        <v>2967</v>
      </c>
      <c r="H1080" s="381" t="s">
        <v>3147</v>
      </c>
      <c r="I1080" s="381" t="s">
        <v>1769</v>
      </c>
      <c r="J1080" s="381">
        <v>600</v>
      </c>
      <c r="K1080" s="382">
        <v>125</v>
      </c>
      <c r="L1080" s="382" t="e">
        <f>[6]!Tabla1[[#This Row],[Cantidad de Insumos]]*[6]!Tabla1[[#This Row],[Precio Unitario]]</f>
        <v>#REF!</v>
      </c>
      <c r="M1080" s="383">
        <v>233301</v>
      </c>
      <c r="N1080" s="384" t="s">
        <v>33</v>
      </c>
    </row>
    <row r="1081" spans="2:14" ht="15.75">
      <c r="B1081" s="392" t="e">
        <f>IF(Tabla1[[#This Row],[Código_Actividad]]="","",CONCATENATE(Tabla1[[#This Row],[POA]],".",Tabla1[[#This Row],[SRS]],".",Tabla1[[#This Row],[AREA]],".",Tabla1[[#This Row],[TIPO]]))</f>
        <v>#REF!</v>
      </c>
      <c r="C1081" s="392" t="e">
        <f>IF(Tabla1[[#This Row],[Código_Actividad]]="","",'[5]Formulario PPGR1'!#REF!)</f>
        <v>#REF!</v>
      </c>
      <c r="D1081" s="392" t="e">
        <f>IF(Tabla1[[#This Row],[Código_Actividad]]="","",'[5]Formulario PPGR1'!#REF!)</f>
        <v>#REF!</v>
      </c>
      <c r="E1081" s="392" t="e">
        <f>IF(Tabla1[[#This Row],[Código_Actividad]]="","",'[5]Formulario PPGR1'!#REF!)</f>
        <v>#REF!</v>
      </c>
      <c r="F1081" s="392" t="e">
        <f>IF(Tabla1[[#This Row],[Código_Actividad]]="","",'[5]Formulario PPGR1'!#REF!)</f>
        <v>#REF!</v>
      </c>
      <c r="G1081" s="381" t="s">
        <v>2945</v>
      </c>
      <c r="H1081" s="381" t="s">
        <v>3148</v>
      </c>
      <c r="I1081" s="381" t="s">
        <v>1769</v>
      </c>
      <c r="J1081" s="381">
        <v>20</v>
      </c>
      <c r="K1081" s="382">
        <v>10</v>
      </c>
      <c r="L1081" s="382" t="e">
        <f>[6]!Tabla1[[#This Row],[Cantidad de Insumos]]*[6]!Tabla1[[#This Row],[Precio Unitario]]</f>
        <v>#REF!</v>
      </c>
      <c r="M1081" s="383">
        <v>239201</v>
      </c>
      <c r="N1081" s="384" t="s">
        <v>33</v>
      </c>
    </row>
    <row r="1082" spans="2:14" ht="15.75">
      <c r="B1082" s="392" t="e">
        <f>IF(Tabla1[[#This Row],[Código_Actividad]]="","",CONCATENATE(Tabla1[[#This Row],[POA]],".",Tabla1[[#This Row],[SRS]],".",Tabla1[[#This Row],[AREA]],".",Tabla1[[#This Row],[TIPO]]))</f>
        <v>#REF!</v>
      </c>
      <c r="C1082" s="392" t="e">
        <f>IF(Tabla1[[#This Row],[Código_Actividad]]="","",'[5]Formulario PPGR1'!#REF!)</f>
        <v>#REF!</v>
      </c>
      <c r="D1082" s="392" t="e">
        <f>IF(Tabla1[[#This Row],[Código_Actividad]]="","",'[5]Formulario PPGR1'!#REF!)</f>
        <v>#REF!</v>
      </c>
      <c r="E1082" s="392" t="e">
        <f>IF(Tabla1[[#This Row],[Código_Actividad]]="","",'[5]Formulario PPGR1'!#REF!)</f>
        <v>#REF!</v>
      </c>
      <c r="F1082" s="392" t="e">
        <f>IF(Tabla1[[#This Row],[Código_Actividad]]="","",'[5]Formulario PPGR1'!#REF!)</f>
        <v>#REF!</v>
      </c>
      <c r="G1082" s="381" t="s">
        <v>2945</v>
      </c>
      <c r="H1082" s="381" t="s">
        <v>3149</v>
      </c>
      <c r="I1082" s="381" t="s">
        <v>1769</v>
      </c>
      <c r="J1082" s="381">
        <v>40</v>
      </c>
      <c r="K1082" s="382">
        <v>29.16</v>
      </c>
      <c r="L1082" s="382" t="e">
        <f>[6]!Tabla1[[#This Row],[Cantidad de Insumos]]*[6]!Tabla1[[#This Row],[Precio Unitario]]</f>
        <v>#REF!</v>
      </c>
      <c r="M1082" s="383">
        <v>239201</v>
      </c>
      <c r="N1082" s="384" t="s">
        <v>33</v>
      </c>
    </row>
    <row r="1083" spans="2:14" ht="15.75">
      <c r="B1083" s="392" t="e">
        <f>IF(Tabla1[[#This Row],[Código_Actividad]]="","",CONCATENATE(Tabla1[[#This Row],[POA]],".",Tabla1[[#This Row],[SRS]],".",Tabla1[[#This Row],[AREA]],".",Tabla1[[#This Row],[TIPO]]))</f>
        <v>#REF!</v>
      </c>
      <c r="C1083" s="392" t="e">
        <f>IF(Tabla1[[#This Row],[Código_Actividad]]="","",'[5]Formulario PPGR1'!#REF!)</f>
        <v>#REF!</v>
      </c>
      <c r="D1083" s="392" t="e">
        <f>IF(Tabla1[[#This Row],[Código_Actividad]]="","",'[5]Formulario PPGR1'!#REF!)</f>
        <v>#REF!</v>
      </c>
      <c r="E1083" s="392" t="e">
        <f>IF(Tabla1[[#This Row],[Código_Actividad]]="","",'[5]Formulario PPGR1'!#REF!)</f>
        <v>#REF!</v>
      </c>
      <c r="F1083" s="392" t="e">
        <f>IF(Tabla1[[#This Row],[Código_Actividad]]="","",'[5]Formulario PPGR1'!#REF!)</f>
        <v>#REF!</v>
      </c>
      <c r="G1083" s="381" t="s">
        <v>2945</v>
      </c>
      <c r="H1083" s="381" t="s">
        <v>3150</v>
      </c>
      <c r="I1083" s="381" t="s">
        <v>1769</v>
      </c>
      <c r="J1083" s="381">
        <v>20</v>
      </c>
      <c r="K1083" s="382">
        <v>750</v>
      </c>
      <c r="L1083" s="382" t="e">
        <f>[6]!Tabla1[[#This Row],[Cantidad de Insumos]]*[6]!Tabla1[[#This Row],[Precio Unitario]]</f>
        <v>#REF!</v>
      </c>
      <c r="M1083" s="383">
        <v>233301</v>
      </c>
      <c r="N1083" s="384" t="s">
        <v>33</v>
      </c>
    </row>
    <row r="1084" spans="2:14" ht="15.75">
      <c r="B1084" s="392" t="e">
        <f>IF(Tabla1[[#This Row],[Código_Actividad]]="","",CONCATENATE(Tabla1[[#This Row],[POA]],".",Tabla1[[#This Row],[SRS]],".",Tabla1[[#This Row],[AREA]],".",Tabla1[[#This Row],[TIPO]]))</f>
        <v>#REF!</v>
      </c>
      <c r="C1084" s="392" t="e">
        <f>IF(Tabla1[[#This Row],[Código_Actividad]]="","",'[5]Formulario PPGR1'!#REF!)</f>
        <v>#REF!</v>
      </c>
      <c r="D1084" s="392" t="e">
        <f>IF(Tabla1[[#This Row],[Código_Actividad]]="","",'[5]Formulario PPGR1'!#REF!)</f>
        <v>#REF!</v>
      </c>
      <c r="E1084" s="392" t="e">
        <f>IF(Tabla1[[#This Row],[Código_Actividad]]="","",'[5]Formulario PPGR1'!#REF!)</f>
        <v>#REF!</v>
      </c>
      <c r="F1084" s="392" t="e">
        <f>IF(Tabla1[[#This Row],[Código_Actividad]]="","",'[5]Formulario PPGR1'!#REF!)</f>
        <v>#REF!</v>
      </c>
      <c r="G1084" s="381" t="s">
        <v>2945</v>
      </c>
      <c r="H1084" s="381" t="s">
        <v>3151</v>
      </c>
      <c r="I1084" s="381" t="s">
        <v>1769</v>
      </c>
      <c r="J1084" s="381">
        <v>12</v>
      </c>
      <c r="K1084" s="382">
        <v>25</v>
      </c>
      <c r="L1084" s="382" t="e">
        <f>[6]!Tabla1[[#This Row],[Cantidad de Insumos]]*[6]!Tabla1[[#This Row],[Precio Unitario]]</f>
        <v>#REF!</v>
      </c>
      <c r="M1084" s="383">
        <v>239201</v>
      </c>
      <c r="N1084" s="384" t="s">
        <v>33</v>
      </c>
    </row>
    <row r="1085" spans="2:14" ht="15.75">
      <c r="B1085" s="392" t="e">
        <f>IF(Tabla1[[#This Row],[Código_Actividad]]="","",CONCATENATE(Tabla1[[#This Row],[POA]],".",Tabla1[[#This Row],[SRS]],".",Tabla1[[#This Row],[AREA]],".",Tabla1[[#This Row],[TIPO]]))</f>
        <v>#REF!</v>
      </c>
      <c r="C1085" s="392" t="e">
        <f>IF(Tabla1[[#This Row],[Código_Actividad]]="","",'[5]Formulario PPGR1'!#REF!)</f>
        <v>#REF!</v>
      </c>
      <c r="D1085" s="392" t="e">
        <f>IF(Tabla1[[#This Row],[Código_Actividad]]="","",'[5]Formulario PPGR1'!#REF!)</f>
        <v>#REF!</v>
      </c>
      <c r="E1085" s="392" t="e">
        <f>IF(Tabla1[[#This Row],[Código_Actividad]]="","",'[5]Formulario PPGR1'!#REF!)</f>
        <v>#REF!</v>
      </c>
      <c r="F1085" s="392" t="e">
        <f>IF(Tabla1[[#This Row],[Código_Actividad]]="","",'[5]Formulario PPGR1'!#REF!)</f>
        <v>#REF!</v>
      </c>
      <c r="G1085" s="381" t="s">
        <v>2945</v>
      </c>
      <c r="H1085" s="381" t="s">
        <v>3152</v>
      </c>
      <c r="I1085" s="381" t="s">
        <v>1769</v>
      </c>
      <c r="J1085" s="381">
        <v>96</v>
      </c>
      <c r="K1085" s="382">
        <v>15</v>
      </c>
      <c r="L1085" s="382" t="e">
        <f>[6]!Tabla1[[#This Row],[Cantidad de Insumos]]*[6]!Tabla1[[#This Row],[Precio Unitario]]</f>
        <v>#REF!</v>
      </c>
      <c r="M1085" s="383">
        <v>239201</v>
      </c>
      <c r="N1085" s="384" t="s">
        <v>33</v>
      </c>
    </row>
    <row r="1086" spans="2:14" ht="15.75">
      <c r="B1086" s="392" t="e">
        <f>IF(Tabla1[[#This Row],[Código_Actividad]]="","",CONCATENATE(Tabla1[[#This Row],[POA]],".",Tabla1[[#This Row],[SRS]],".",Tabla1[[#This Row],[AREA]],".",Tabla1[[#This Row],[TIPO]]))</f>
        <v>#REF!</v>
      </c>
      <c r="C1086" s="392" t="e">
        <f>IF(Tabla1[[#This Row],[Código_Actividad]]="","",'[5]Formulario PPGR1'!#REF!)</f>
        <v>#REF!</v>
      </c>
      <c r="D1086" s="392" t="e">
        <f>IF(Tabla1[[#This Row],[Código_Actividad]]="","",'[5]Formulario PPGR1'!#REF!)</f>
        <v>#REF!</v>
      </c>
      <c r="E1086" s="392" t="e">
        <f>IF(Tabla1[[#This Row],[Código_Actividad]]="","",'[5]Formulario PPGR1'!#REF!)</f>
        <v>#REF!</v>
      </c>
      <c r="F1086" s="392" t="e">
        <f>IF(Tabla1[[#This Row],[Código_Actividad]]="","",'[5]Formulario PPGR1'!#REF!)</f>
        <v>#REF!</v>
      </c>
      <c r="G1086" s="381" t="s">
        <v>2967</v>
      </c>
      <c r="H1086" s="381" t="s">
        <v>3153</v>
      </c>
      <c r="I1086" s="381" t="s">
        <v>3004</v>
      </c>
      <c r="J1086" s="381">
        <v>80</v>
      </c>
      <c r="K1086" s="382">
        <v>125.6</v>
      </c>
      <c r="L1086" s="382" t="e">
        <f>[6]!Tabla1[[#This Row],[Cantidad de Insumos]]*[6]!Tabla1[[#This Row],[Precio Unitario]]</f>
        <v>#REF!</v>
      </c>
      <c r="M1086" s="383">
        <v>233201</v>
      </c>
      <c r="N1086" s="384" t="s">
        <v>33</v>
      </c>
    </row>
    <row r="1087" spans="2:14" ht="15.75">
      <c r="B1087" s="392" t="e">
        <f>IF(Tabla1[[#This Row],[Código_Actividad]]="","",CONCATENATE(Tabla1[[#This Row],[POA]],".",Tabla1[[#This Row],[SRS]],".",Tabla1[[#This Row],[AREA]],".",Tabla1[[#This Row],[TIPO]]))</f>
        <v>#REF!</v>
      </c>
      <c r="C1087" s="392" t="e">
        <f>IF(Tabla1[[#This Row],[Código_Actividad]]="","",'[5]Formulario PPGR1'!#REF!)</f>
        <v>#REF!</v>
      </c>
      <c r="D1087" s="392" t="e">
        <f>IF(Tabla1[[#This Row],[Código_Actividad]]="","",'[5]Formulario PPGR1'!#REF!)</f>
        <v>#REF!</v>
      </c>
      <c r="E1087" s="392" t="e">
        <f>IF(Tabla1[[#This Row],[Código_Actividad]]="","",'[5]Formulario PPGR1'!#REF!)</f>
        <v>#REF!</v>
      </c>
      <c r="F1087" s="392" t="e">
        <f>IF(Tabla1[[#This Row],[Código_Actividad]]="","",'[5]Formulario PPGR1'!#REF!)</f>
        <v>#REF!</v>
      </c>
      <c r="G1087" s="381" t="s">
        <v>2967</v>
      </c>
      <c r="H1087" s="381" t="s">
        <v>3154</v>
      </c>
      <c r="I1087" s="381" t="s">
        <v>1769</v>
      </c>
      <c r="J1087" s="381">
        <v>240</v>
      </c>
      <c r="K1087" s="382">
        <v>29.5</v>
      </c>
      <c r="L1087" s="382" t="e">
        <f>[6]!Tabla1[[#This Row],[Cantidad de Insumos]]*[6]!Tabla1[[#This Row],[Precio Unitario]]</f>
        <v>#REF!</v>
      </c>
      <c r="M1087" s="383">
        <v>233201</v>
      </c>
      <c r="N1087" s="384" t="s">
        <v>33</v>
      </c>
    </row>
    <row r="1088" spans="2:14" ht="15.75">
      <c r="B1088" s="392" t="e">
        <f>IF(Tabla1[[#This Row],[Código_Actividad]]="","",CONCATENATE(Tabla1[[#This Row],[POA]],".",Tabla1[[#This Row],[SRS]],".",Tabla1[[#This Row],[AREA]],".",Tabla1[[#This Row],[TIPO]]))</f>
        <v>#REF!</v>
      </c>
      <c r="C1088" s="392" t="e">
        <f>IF(Tabla1[[#This Row],[Código_Actividad]]="","",'[5]Formulario PPGR1'!#REF!)</f>
        <v>#REF!</v>
      </c>
      <c r="D1088" s="392" t="e">
        <f>IF(Tabla1[[#This Row],[Código_Actividad]]="","",'[5]Formulario PPGR1'!#REF!)</f>
        <v>#REF!</v>
      </c>
      <c r="E1088" s="392" t="e">
        <f>IF(Tabla1[[#This Row],[Código_Actividad]]="","",'[5]Formulario PPGR1'!#REF!)</f>
        <v>#REF!</v>
      </c>
      <c r="F1088" s="392" t="e">
        <f>IF(Tabla1[[#This Row],[Código_Actividad]]="","",'[5]Formulario PPGR1'!#REF!)</f>
        <v>#REF!</v>
      </c>
      <c r="G1088" s="381" t="s">
        <v>2967</v>
      </c>
      <c r="H1088" s="381" t="s">
        <v>3155</v>
      </c>
      <c r="I1088" s="381" t="s">
        <v>1769</v>
      </c>
      <c r="J1088" s="381">
        <v>4000</v>
      </c>
      <c r="K1088" s="382">
        <v>14.85</v>
      </c>
      <c r="L1088" s="382" t="e">
        <f>[6]!Tabla1[[#This Row],[Cantidad de Insumos]]*[6]!Tabla1[[#This Row],[Precio Unitario]]</f>
        <v>#REF!</v>
      </c>
      <c r="M1088" s="383">
        <v>233201</v>
      </c>
      <c r="N1088" s="384" t="s">
        <v>33</v>
      </c>
    </row>
    <row r="1089" spans="2:14" ht="15.75">
      <c r="B1089" s="392" t="e">
        <f>IF(Tabla1[[#This Row],[Código_Actividad]]="","",CONCATENATE(Tabla1[[#This Row],[POA]],".",Tabla1[[#This Row],[SRS]],".",Tabla1[[#This Row],[AREA]],".",Tabla1[[#This Row],[TIPO]]))</f>
        <v>#REF!</v>
      </c>
      <c r="C1089" s="392" t="e">
        <f>IF(Tabla1[[#This Row],[Código_Actividad]]="","",'[5]Formulario PPGR1'!#REF!)</f>
        <v>#REF!</v>
      </c>
      <c r="D1089" s="392" t="e">
        <f>IF(Tabla1[[#This Row],[Código_Actividad]]="","",'[5]Formulario PPGR1'!#REF!)</f>
        <v>#REF!</v>
      </c>
      <c r="E1089" s="392" t="e">
        <f>IF(Tabla1[[#This Row],[Código_Actividad]]="","",'[5]Formulario PPGR1'!#REF!)</f>
        <v>#REF!</v>
      </c>
      <c r="F1089" s="392" t="e">
        <f>IF(Tabla1[[#This Row],[Código_Actividad]]="","",'[5]Formulario PPGR1'!#REF!)</f>
        <v>#REF!</v>
      </c>
      <c r="G1089" s="381" t="s">
        <v>2967</v>
      </c>
      <c r="H1089" s="381" t="s">
        <v>3156</v>
      </c>
      <c r="I1089" s="381" t="s">
        <v>1769</v>
      </c>
      <c r="J1089" s="381">
        <v>2000</v>
      </c>
      <c r="K1089" s="382">
        <v>6.4</v>
      </c>
      <c r="L1089" s="382" t="e">
        <f>[6]!Tabla1[[#This Row],[Cantidad de Insumos]]*[6]!Tabla1[[#This Row],[Precio Unitario]]</f>
        <v>#REF!</v>
      </c>
      <c r="M1089" s="383">
        <v>233201</v>
      </c>
      <c r="N1089" s="384" t="s">
        <v>33</v>
      </c>
    </row>
    <row r="1090" spans="2:14" ht="15.75">
      <c r="B1090" s="392" t="e">
        <f>IF(Tabla1[[#This Row],[Código_Actividad]]="","",CONCATENATE(Tabla1[[#This Row],[POA]],".",Tabla1[[#This Row],[SRS]],".",Tabla1[[#This Row],[AREA]],".",Tabla1[[#This Row],[TIPO]]))</f>
        <v>#REF!</v>
      </c>
      <c r="C1090" s="392" t="e">
        <f>IF(Tabla1[[#This Row],[Código_Actividad]]="","",'[5]Formulario PPGR1'!#REF!)</f>
        <v>#REF!</v>
      </c>
      <c r="D1090" s="392" t="e">
        <f>IF(Tabla1[[#This Row],[Código_Actividad]]="","",'[5]Formulario PPGR1'!#REF!)</f>
        <v>#REF!</v>
      </c>
      <c r="E1090" s="392" t="e">
        <f>IF(Tabla1[[#This Row],[Código_Actividad]]="","",'[5]Formulario PPGR1'!#REF!)</f>
        <v>#REF!</v>
      </c>
      <c r="F1090" s="392" t="e">
        <f>IF(Tabla1[[#This Row],[Código_Actividad]]="","",'[5]Formulario PPGR1'!#REF!)</f>
        <v>#REF!</v>
      </c>
      <c r="G1090" s="381" t="s">
        <v>2967</v>
      </c>
      <c r="H1090" s="381" t="s">
        <v>3157</v>
      </c>
      <c r="I1090" s="381" t="s">
        <v>1769</v>
      </c>
      <c r="J1090" s="381">
        <v>6000</v>
      </c>
      <c r="K1090" s="382">
        <v>9</v>
      </c>
      <c r="L1090" s="382" t="e">
        <f>[6]!Tabla1[[#This Row],[Cantidad de Insumos]]*[6]!Tabla1[[#This Row],[Precio Unitario]]</f>
        <v>#REF!</v>
      </c>
      <c r="M1090" s="383">
        <v>233201</v>
      </c>
      <c r="N1090" s="384" t="s">
        <v>33</v>
      </c>
    </row>
    <row r="1091" spans="2:14" ht="15.75">
      <c r="B1091" s="392" t="e">
        <f>IF(Tabla1[[#This Row],[Código_Actividad]]="","",CONCATENATE(Tabla1[[#This Row],[POA]],".",Tabla1[[#This Row],[SRS]],".",Tabla1[[#This Row],[AREA]],".",Tabla1[[#This Row],[TIPO]]))</f>
        <v>#REF!</v>
      </c>
      <c r="C1091" s="392" t="e">
        <f>IF(Tabla1[[#This Row],[Código_Actividad]]="","",'[5]Formulario PPGR1'!#REF!)</f>
        <v>#REF!</v>
      </c>
      <c r="D1091" s="392" t="e">
        <f>IF(Tabla1[[#This Row],[Código_Actividad]]="","",'[5]Formulario PPGR1'!#REF!)</f>
        <v>#REF!</v>
      </c>
      <c r="E1091" s="392" t="e">
        <f>IF(Tabla1[[#This Row],[Código_Actividad]]="","",'[5]Formulario PPGR1'!#REF!)</f>
        <v>#REF!</v>
      </c>
      <c r="F1091" s="392" t="e">
        <f>IF(Tabla1[[#This Row],[Código_Actividad]]="","",'[5]Formulario PPGR1'!#REF!)</f>
        <v>#REF!</v>
      </c>
      <c r="G1091" s="381" t="s">
        <v>2967</v>
      </c>
      <c r="H1091" s="381" t="s">
        <v>3158</v>
      </c>
      <c r="I1091" s="381" t="s">
        <v>1769</v>
      </c>
      <c r="J1091" s="381">
        <v>6000</v>
      </c>
      <c r="K1091" s="382">
        <v>5.6</v>
      </c>
      <c r="L1091" s="382" t="e">
        <f>[6]!Tabla1[[#This Row],[Cantidad de Insumos]]*[6]!Tabla1[[#This Row],[Precio Unitario]]</f>
        <v>#REF!</v>
      </c>
      <c r="M1091" s="383">
        <v>233301</v>
      </c>
      <c r="N1091" s="384" t="s">
        <v>33</v>
      </c>
    </row>
    <row r="1092" spans="2:14" ht="15.75">
      <c r="B1092" s="392" t="e">
        <f>IF(Tabla1[[#This Row],[Código_Actividad]]="","",CONCATENATE(Tabla1[[#This Row],[POA]],".",Tabla1[[#This Row],[SRS]],".",Tabla1[[#This Row],[AREA]],".",Tabla1[[#This Row],[TIPO]]))</f>
        <v>#REF!</v>
      </c>
      <c r="C1092" s="392" t="e">
        <f>IF(Tabla1[[#This Row],[Código_Actividad]]="","",'[5]Formulario PPGR1'!#REF!)</f>
        <v>#REF!</v>
      </c>
      <c r="D1092" s="392" t="e">
        <f>IF(Tabla1[[#This Row],[Código_Actividad]]="","",'[5]Formulario PPGR1'!#REF!)</f>
        <v>#REF!</v>
      </c>
      <c r="E1092" s="392" t="e">
        <f>IF(Tabla1[[#This Row],[Código_Actividad]]="","",'[5]Formulario PPGR1'!#REF!)</f>
        <v>#REF!</v>
      </c>
      <c r="F1092" s="392" t="e">
        <f>IF(Tabla1[[#This Row],[Código_Actividad]]="","",'[5]Formulario PPGR1'!#REF!)</f>
        <v>#REF!</v>
      </c>
      <c r="G1092" s="381" t="s">
        <v>2945</v>
      </c>
      <c r="H1092" s="381" t="s">
        <v>3159</v>
      </c>
      <c r="I1092" s="381" t="s">
        <v>1769</v>
      </c>
      <c r="J1092" s="381">
        <v>300</v>
      </c>
      <c r="K1092" s="382">
        <v>190</v>
      </c>
      <c r="L1092" s="382" t="e">
        <f>[6]!Tabla1[[#This Row],[Cantidad de Insumos]]*[6]!Tabla1[[#This Row],[Precio Unitario]]</f>
        <v>#REF!</v>
      </c>
      <c r="M1092" s="383">
        <v>239201</v>
      </c>
      <c r="N1092" s="384" t="s">
        <v>33</v>
      </c>
    </row>
    <row r="1093" spans="2:14" ht="15.75">
      <c r="B1093" s="392" t="e">
        <f>IF(Tabla1[[#This Row],[Código_Actividad]]="","",CONCATENATE(Tabla1[[#This Row],[POA]],".",Tabla1[[#This Row],[SRS]],".",Tabla1[[#This Row],[AREA]],".",Tabla1[[#This Row],[TIPO]]))</f>
        <v>#REF!</v>
      </c>
      <c r="C1093" s="392" t="e">
        <f>IF(Tabla1[[#This Row],[Código_Actividad]]="","",'[5]Formulario PPGR1'!#REF!)</f>
        <v>#REF!</v>
      </c>
      <c r="D1093" s="392" t="e">
        <f>IF(Tabla1[[#This Row],[Código_Actividad]]="","",'[5]Formulario PPGR1'!#REF!)</f>
        <v>#REF!</v>
      </c>
      <c r="E1093" s="392" t="e">
        <f>IF(Tabla1[[#This Row],[Código_Actividad]]="","",'[5]Formulario PPGR1'!#REF!)</f>
        <v>#REF!</v>
      </c>
      <c r="F1093" s="392" t="e">
        <f>IF(Tabla1[[#This Row],[Código_Actividad]]="","",'[5]Formulario PPGR1'!#REF!)</f>
        <v>#REF!</v>
      </c>
      <c r="G1093" s="381" t="s">
        <v>2945</v>
      </c>
      <c r="H1093" s="381" t="s">
        <v>3160</v>
      </c>
      <c r="I1093" s="381" t="s">
        <v>1769</v>
      </c>
      <c r="J1093" s="381">
        <v>32</v>
      </c>
      <c r="K1093" s="382">
        <v>105</v>
      </c>
      <c r="L1093" s="382" t="e">
        <f>[6]!Tabla1[[#This Row],[Cantidad de Insumos]]*[6]!Tabla1[[#This Row],[Precio Unitario]]</f>
        <v>#REF!</v>
      </c>
      <c r="M1093" s="383">
        <v>239201</v>
      </c>
      <c r="N1093" s="384" t="s">
        <v>33</v>
      </c>
    </row>
    <row r="1094" spans="2:14" ht="15.75">
      <c r="B1094" s="392" t="e">
        <f>IF(Tabla1[[#This Row],[Código_Actividad]]="","",CONCATENATE(Tabla1[[#This Row],[POA]],".",Tabla1[[#This Row],[SRS]],".",Tabla1[[#This Row],[AREA]],".",Tabla1[[#This Row],[TIPO]]))</f>
        <v>#REF!</v>
      </c>
      <c r="C1094" s="392" t="e">
        <f>IF(Tabla1[[#This Row],[Código_Actividad]]="","",'[5]Formulario PPGR1'!#REF!)</f>
        <v>#REF!</v>
      </c>
      <c r="D1094" s="392" t="e">
        <f>IF(Tabla1[[#This Row],[Código_Actividad]]="","",'[5]Formulario PPGR1'!#REF!)</f>
        <v>#REF!</v>
      </c>
      <c r="E1094" s="392" t="e">
        <f>IF(Tabla1[[#This Row],[Código_Actividad]]="","",'[5]Formulario PPGR1'!#REF!)</f>
        <v>#REF!</v>
      </c>
      <c r="F1094" s="392" t="e">
        <f>IF(Tabla1[[#This Row],[Código_Actividad]]="","",'[5]Formulario PPGR1'!#REF!)</f>
        <v>#REF!</v>
      </c>
      <c r="G1094" s="381" t="s">
        <v>2945</v>
      </c>
      <c r="H1094" s="381" t="s">
        <v>3161</v>
      </c>
      <c r="I1094" s="381" t="s">
        <v>1769</v>
      </c>
      <c r="J1094" s="381">
        <v>40</v>
      </c>
      <c r="K1094" s="382">
        <v>2800</v>
      </c>
      <c r="L1094" s="382" t="e">
        <f>[6]!Tabla1[[#This Row],[Cantidad de Insumos]]*[6]!Tabla1[[#This Row],[Precio Unitario]]</f>
        <v>#REF!</v>
      </c>
      <c r="M1094" s="383">
        <v>239201</v>
      </c>
      <c r="N1094" s="384" t="s">
        <v>33</v>
      </c>
    </row>
    <row r="1095" spans="2:14" ht="15.75">
      <c r="B1095" s="392" t="e">
        <f>IF(Tabla1[[#This Row],[Código_Actividad]]="","",CONCATENATE(Tabla1[[#This Row],[POA]],".",Tabla1[[#This Row],[SRS]],".",Tabla1[[#This Row],[AREA]],".",Tabla1[[#This Row],[TIPO]]))</f>
        <v>#REF!</v>
      </c>
      <c r="C1095" s="392" t="e">
        <f>IF(Tabla1[[#This Row],[Código_Actividad]]="","",'[5]Formulario PPGR1'!#REF!)</f>
        <v>#REF!</v>
      </c>
      <c r="D1095" s="392" t="e">
        <f>IF(Tabla1[[#This Row],[Código_Actividad]]="","",'[5]Formulario PPGR1'!#REF!)</f>
        <v>#REF!</v>
      </c>
      <c r="E1095" s="392" t="e">
        <f>IF(Tabla1[[#This Row],[Código_Actividad]]="","",'[5]Formulario PPGR1'!#REF!)</f>
        <v>#REF!</v>
      </c>
      <c r="F1095" s="392" t="e">
        <f>IF(Tabla1[[#This Row],[Código_Actividad]]="","",'[5]Formulario PPGR1'!#REF!)</f>
        <v>#REF!</v>
      </c>
      <c r="G1095" s="381" t="s">
        <v>2967</v>
      </c>
      <c r="H1095" s="381" t="s">
        <v>3162</v>
      </c>
      <c r="I1095" s="381" t="s">
        <v>1769</v>
      </c>
      <c r="J1095" s="381">
        <v>16</v>
      </c>
      <c r="K1095" s="382">
        <v>10</v>
      </c>
      <c r="L1095" s="382" t="e">
        <f>[6]!Tabla1[[#This Row],[Cantidad de Insumos]]*[6]!Tabla1[[#This Row],[Precio Unitario]]</f>
        <v>#REF!</v>
      </c>
      <c r="M1095" s="383">
        <v>239201</v>
      </c>
      <c r="N1095" s="384" t="s">
        <v>33</v>
      </c>
    </row>
    <row r="1096" spans="2:14" ht="15.75">
      <c r="B1096" s="392" t="e">
        <f>IF(Tabla1[[#This Row],[Código_Actividad]]="","",CONCATENATE(Tabla1[[#This Row],[POA]],".",Tabla1[[#This Row],[SRS]],".",Tabla1[[#This Row],[AREA]],".",Tabla1[[#This Row],[TIPO]]))</f>
        <v>#REF!</v>
      </c>
      <c r="C1096" s="392" t="e">
        <f>IF(Tabla1[[#This Row],[Código_Actividad]]="","",'[5]Formulario PPGR1'!#REF!)</f>
        <v>#REF!</v>
      </c>
      <c r="D1096" s="392" t="e">
        <f>IF(Tabla1[[#This Row],[Código_Actividad]]="","",'[5]Formulario PPGR1'!#REF!)</f>
        <v>#REF!</v>
      </c>
      <c r="E1096" s="392" t="e">
        <f>IF(Tabla1[[#This Row],[Código_Actividad]]="","",'[5]Formulario PPGR1'!#REF!)</f>
        <v>#REF!</v>
      </c>
      <c r="F1096" s="392" t="e">
        <f>IF(Tabla1[[#This Row],[Código_Actividad]]="","",'[5]Formulario PPGR1'!#REF!)</f>
        <v>#REF!</v>
      </c>
      <c r="G1096" s="381" t="s">
        <v>2945</v>
      </c>
      <c r="H1096" s="381" t="s">
        <v>3163</v>
      </c>
      <c r="I1096" s="381" t="s">
        <v>1769</v>
      </c>
      <c r="J1096" s="381">
        <v>120</v>
      </c>
      <c r="K1096" s="382">
        <v>50</v>
      </c>
      <c r="L1096" s="382" t="e">
        <f>[6]!Tabla1[[#This Row],[Cantidad de Insumos]]*[6]!Tabla1[[#This Row],[Precio Unitario]]</f>
        <v>#REF!</v>
      </c>
      <c r="M1096" s="383">
        <v>239201</v>
      </c>
      <c r="N1096" s="384" t="s">
        <v>33</v>
      </c>
    </row>
    <row r="1097" spans="2:14" ht="15.75">
      <c r="B1097" s="392" t="e">
        <f>IF(Tabla1[[#This Row],[Código_Actividad]]="","",CONCATENATE(Tabla1[[#This Row],[POA]],".",Tabla1[[#This Row],[SRS]],".",Tabla1[[#This Row],[AREA]],".",Tabla1[[#This Row],[TIPO]]))</f>
        <v>#REF!</v>
      </c>
      <c r="C1097" s="392" t="e">
        <f>IF(Tabla1[[#This Row],[Código_Actividad]]="","",'[5]Formulario PPGR1'!#REF!)</f>
        <v>#REF!</v>
      </c>
      <c r="D1097" s="392" t="e">
        <f>IF(Tabla1[[#This Row],[Código_Actividad]]="","",'[5]Formulario PPGR1'!#REF!)</f>
        <v>#REF!</v>
      </c>
      <c r="E1097" s="392" t="e">
        <f>IF(Tabla1[[#This Row],[Código_Actividad]]="","",'[5]Formulario PPGR1'!#REF!)</f>
        <v>#REF!</v>
      </c>
      <c r="F1097" s="392" t="e">
        <f>IF(Tabla1[[#This Row],[Código_Actividad]]="","",'[5]Formulario PPGR1'!#REF!)</f>
        <v>#REF!</v>
      </c>
      <c r="G1097" s="381" t="s">
        <v>2945</v>
      </c>
      <c r="H1097" s="381" t="s">
        <v>3164</v>
      </c>
      <c r="I1097" s="381" t="s">
        <v>1769</v>
      </c>
      <c r="J1097" s="381">
        <v>40</v>
      </c>
      <c r="K1097" s="382">
        <v>340</v>
      </c>
      <c r="L1097" s="382" t="e">
        <f>[6]!Tabla1[[#This Row],[Cantidad de Insumos]]*[6]!Tabla1[[#This Row],[Precio Unitario]]</f>
        <v>#REF!</v>
      </c>
      <c r="M1097" s="383">
        <v>239201</v>
      </c>
      <c r="N1097" s="384" t="s">
        <v>33</v>
      </c>
    </row>
    <row r="1098" spans="2:14" ht="15.75">
      <c r="B1098" s="392" t="e">
        <f>IF(Tabla1[[#This Row],[Código_Actividad]]="","",CONCATENATE(Tabla1[[#This Row],[POA]],".",Tabla1[[#This Row],[SRS]],".",Tabla1[[#This Row],[AREA]],".",Tabla1[[#This Row],[TIPO]]))</f>
        <v>#REF!</v>
      </c>
      <c r="C1098" s="392" t="e">
        <f>IF(Tabla1[[#This Row],[Código_Actividad]]="","",'[5]Formulario PPGR1'!#REF!)</f>
        <v>#REF!</v>
      </c>
      <c r="D1098" s="392" t="e">
        <f>IF(Tabla1[[#This Row],[Código_Actividad]]="","",'[5]Formulario PPGR1'!#REF!)</f>
        <v>#REF!</v>
      </c>
      <c r="E1098" s="392" t="e">
        <f>IF(Tabla1[[#This Row],[Código_Actividad]]="","",'[5]Formulario PPGR1'!#REF!)</f>
        <v>#REF!</v>
      </c>
      <c r="F1098" s="392" t="e">
        <f>IF(Tabla1[[#This Row],[Código_Actividad]]="","",'[5]Formulario PPGR1'!#REF!)</f>
        <v>#REF!</v>
      </c>
      <c r="G1098" s="381" t="s">
        <v>2945</v>
      </c>
      <c r="H1098" s="381" t="s">
        <v>3165</v>
      </c>
      <c r="I1098" s="381" t="s">
        <v>1769</v>
      </c>
      <c r="J1098" s="381">
        <v>40</v>
      </c>
      <c r="K1098" s="382">
        <v>2900</v>
      </c>
      <c r="L1098" s="382" t="e">
        <f>[6]!Tabla1[[#This Row],[Cantidad de Insumos]]*[6]!Tabla1[[#This Row],[Precio Unitario]]</f>
        <v>#REF!</v>
      </c>
      <c r="M1098" s="383">
        <v>239201</v>
      </c>
      <c r="N1098" s="384" t="s">
        <v>33</v>
      </c>
    </row>
    <row r="1099" spans="2:14" ht="15.75">
      <c r="B1099" s="392" t="e">
        <f>IF(Tabla1[[#This Row],[Código_Actividad]]="","",CONCATENATE(Tabla1[[#This Row],[POA]],".",Tabla1[[#This Row],[SRS]],".",Tabla1[[#This Row],[AREA]],".",Tabla1[[#This Row],[TIPO]]))</f>
        <v>#REF!</v>
      </c>
      <c r="C1099" s="392" t="e">
        <f>IF(Tabla1[[#This Row],[Código_Actividad]]="","",'[5]Formulario PPGR1'!#REF!)</f>
        <v>#REF!</v>
      </c>
      <c r="D1099" s="392" t="e">
        <f>IF(Tabla1[[#This Row],[Código_Actividad]]="","",'[5]Formulario PPGR1'!#REF!)</f>
        <v>#REF!</v>
      </c>
      <c r="E1099" s="392" t="e">
        <f>IF(Tabla1[[#This Row],[Código_Actividad]]="","",'[5]Formulario PPGR1'!#REF!)</f>
        <v>#REF!</v>
      </c>
      <c r="F1099" s="392" t="e">
        <f>IF(Tabla1[[#This Row],[Código_Actividad]]="","",'[5]Formulario PPGR1'!#REF!)</f>
        <v>#REF!</v>
      </c>
      <c r="G1099" s="381" t="s">
        <v>2945</v>
      </c>
      <c r="H1099" s="381" t="s">
        <v>3166</v>
      </c>
      <c r="I1099" s="381" t="s">
        <v>1769</v>
      </c>
      <c r="J1099" s="381">
        <v>4</v>
      </c>
      <c r="K1099" s="382">
        <v>2200</v>
      </c>
      <c r="L1099" s="382" t="e">
        <f>[6]!Tabla1[[#This Row],[Cantidad de Insumos]]*[6]!Tabla1[[#This Row],[Precio Unitario]]</f>
        <v>#REF!</v>
      </c>
      <c r="M1099" s="383">
        <v>239201</v>
      </c>
      <c r="N1099" s="384" t="s">
        <v>33</v>
      </c>
    </row>
    <row r="1100" spans="2:14" ht="15.75">
      <c r="B1100" s="392" t="e">
        <f>IF(Tabla1[[#This Row],[Código_Actividad]]="","",CONCATENATE(Tabla1[[#This Row],[POA]],".",Tabla1[[#This Row],[SRS]],".",Tabla1[[#This Row],[AREA]],".",Tabla1[[#This Row],[TIPO]]))</f>
        <v>#REF!</v>
      </c>
      <c r="C1100" s="392" t="e">
        <f>IF(Tabla1[[#This Row],[Código_Actividad]]="","",'[5]Formulario PPGR1'!#REF!)</f>
        <v>#REF!</v>
      </c>
      <c r="D1100" s="392" t="e">
        <f>IF(Tabla1[[#This Row],[Código_Actividad]]="","",'[5]Formulario PPGR1'!#REF!)</f>
        <v>#REF!</v>
      </c>
      <c r="E1100" s="392" t="e">
        <f>IF(Tabla1[[#This Row],[Código_Actividad]]="","",'[5]Formulario PPGR1'!#REF!)</f>
        <v>#REF!</v>
      </c>
      <c r="F1100" s="392" t="e">
        <f>IF(Tabla1[[#This Row],[Código_Actividad]]="","",'[5]Formulario PPGR1'!#REF!)</f>
        <v>#REF!</v>
      </c>
      <c r="G1100" s="381" t="s">
        <v>2945</v>
      </c>
      <c r="H1100" s="381" t="s">
        <v>3167</v>
      </c>
      <c r="I1100" s="381" t="s">
        <v>1769</v>
      </c>
      <c r="J1100" s="381">
        <v>16</v>
      </c>
      <c r="K1100" s="382">
        <v>3425</v>
      </c>
      <c r="L1100" s="382" t="e">
        <f>[6]!Tabla1[[#This Row],[Cantidad de Insumos]]*[6]!Tabla1[[#This Row],[Precio Unitario]]</f>
        <v>#REF!</v>
      </c>
      <c r="M1100" s="383">
        <v>239201</v>
      </c>
      <c r="N1100" s="384" t="s">
        <v>33</v>
      </c>
    </row>
    <row r="1101" spans="2:14" ht="15.75">
      <c r="B1101" s="392" t="e">
        <f>IF(Tabla1[[#This Row],[Código_Actividad]]="","",CONCATENATE(Tabla1[[#This Row],[POA]],".",Tabla1[[#This Row],[SRS]],".",Tabla1[[#This Row],[AREA]],".",Tabla1[[#This Row],[TIPO]]))</f>
        <v>#REF!</v>
      </c>
      <c r="C1101" s="392" t="e">
        <f>IF(Tabla1[[#This Row],[Código_Actividad]]="","",'[5]Formulario PPGR1'!#REF!)</f>
        <v>#REF!</v>
      </c>
      <c r="D1101" s="392" t="e">
        <f>IF(Tabla1[[#This Row],[Código_Actividad]]="","",'[5]Formulario PPGR1'!#REF!)</f>
        <v>#REF!</v>
      </c>
      <c r="E1101" s="392" t="e">
        <f>IF(Tabla1[[#This Row],[Código_Actividad]]="","",'[5]Formulario PPGR1'!#REF!)</f>
        <v>#REF!</v>
      </c>
      <c r="F1101" s="392" t="e">
        <f>IF(Tabla1[[#This Row],[Código_Actividad]]="","",'[5]Formulario PPGR1'!#REF!)</f>
        <v>#REF!</v>
      </c>
      <c r="G1101" s="381" t="s">
        <v>2945</v>
      </c>
      <c r="H1101" s="381" t="s">
        <v>3168</v>
      </c>
      <c r="I1101" s="381" t="s">
        <v>1769</v>
      </c>
      <c r="J1101" s="381">
        <v>4</v>
      </c>
      <c r="K1101" s="382">
        <v>3200</v>
      </c>
      <c r="L1101" s="382" t="e">
        <f>[6]!Tabla1[[#This Row],[Cantidad de Insumos]]*[6]!Tabla1[[#This Row],[Precio Unitario]]</f>
        <v>#REF!</v>
      </c>
      <c r="M1101" s="383">
        <v>239201</v>
      </c>
      <c r="N1101" s="384" t="s">
        <v>33</v>
      </c>
    </row>
    <row r="1102" spans="2:14" ht="15.75">
      <c r="B1102" s="392" t="e">
        <f>IF(Tabla1[[#This Row],[Código_Actividad]]="","",CONCATENATE(Tabla1[[#This Row],[POA]],".",Tabla1[[#This Row],[SRS]],".",Tabla1[[#This Row],[AREA]],".",Tabla1[[#This Row],[TIPO]]))</f>
        <v>#REF!</v>
      </c>
      <c r="C1102" s="392" t="e">
        <f>IF(Tabla1[[#This Row],[Código_Actividad]]="","",'[5]Formulario PPGR1'!#REF!)</f>
        <v>#REF!</v>
      </c>
      <c r="D1102" s="392" t="e">
        <f>IF(Tabla1[[#This Row],[Código_Actividad]]="","",'[5]Formulario PPGR1'!#REF!)</f>
        <v>#REF!</v>
      </c>
      <c r="E1102" s="392" t="e">
        <f>IF(Tabla1[[#This Row],[Código_Actividad]]="","",'[5]Formulario PPGR1'!#REF!)</f>
        <v>#REF!</v>
      </c>
      <c r="F1102" s="392" t="e">
        <f>IF(Tabla1[[#This Row],[Código_Actividad]]="","",'[5]Formulario PPGR1'!#REF!)</f>
        <v>#REF!</v>
      </c>
      <c r="G1102" s="381" t="s">
        <v>2945</v>
      </c>
      <c r="H1102" s="381" t="s">
        <v>3169</v>
      </c>
      <c r="I1102" s="381" t="s">
        <v>1769</v>
      </c>
      <c r="J1102" s="381">
        <v>4</v>
      </c>
      <c r="K1102" s="382">
        <v>2550</v>
      </c>
      <c r="L1102" s="382" t="e">
        <f>[6]!Tabla1[[#This Row],[Cantidad de Insumos]]*[6]!Tabla1[[#This Row],[Precio Unitario]]</f>
        <v>#REF!</v>
      </c>
      <c r="M1102" s="383">
        <v>239201</v>
      </c>
      <c r="N1102" s="384" t="s">
        <v>33</v>
      </c>
    </row>
    <row r="1103" spans="2:14" ht="15.75">
      <c r="B1103" s="392" t="e">
        <f>IF(Tabla1[[#This Row],[Código_Actividad]]="","",CONCATENATE(Tabla1[[#This Row],[POA]],".",Tabla1[[#This Row],[SRS]],".",Tabla1[[#This Row],[AREA]],".",Tabla1[[#This Row],[TIPO]]))</f>
        <v>#REF!</v>
      </c>
      <c r="C1103" s="392" t="e">
        <f>IF(Tabla1[[#This Row],[Código_Actividad]]="","",'[5]Formulario PPGR1'!#REF!)</f>
        <v>#REF!</v>
      </c>
      <c r="D1103" s="392" t="e">
        <f>IF(Tabla1[[#This Row],[Código_Actividad]]="","",'[5]Formulario PPGR1'!#REF!)</f>
        <v>#REF!</v>
      </c>
      <c r="E1103" s="392" t="e">
        <f>IF(Tabla1[[#This Row],[Código_Actividad]]="","",'[5]Formulario PPGR1'!#REF!)</f>
        <v>#REF!</v>
      </c>
      <c r="F1103" s="392" t="e">
        <f>IF(Tabla1[[#This Row],[Código_Actividad]]="","",'[5]Formulario PPGR1'!#REF!)</f>
        <v>#REF!</v>
      </c>
      <c r="G1103" s="381" t="s">
        <v>2945</v>
      </c>
      <c r="H1103" s="381" t="s">
        <v>3170</v>
      </c>
      <c r="I1103" s="381" t="s">
        <v>1769</v>
      </c>
      <c r="J1103" s="381">
        <v>24</v>
      </c>
      <c r="K1103" s="382">
        <v>2350</v>
      </c>
      <c r="L1103" s="382" t="e">
        <f>[6]!Tabla1[[#This Row],[Cantidad de Insumos]]*[6]!Tabla1[[#This Row],[Precio Unitario]]</f>
        <v>#REF!</v>
      </c>
      <c r="M1103" s="383">
        <v>239201</v>
      </c>
      <c r="N1103" s="384" t="s">
        <v>33</v>
      </c>
    </row>
    <row r="1104" spans="2:14" ht="15.75">
      <c r="B1104" s="392" t="e">
        <f>IF(Tabla1[[#This Row],[Código_Actividad]]="","",CONCATENATE(Tabla1[[#This Row],[POA]],".",Tabla1[[#This Row],[SRS]],".",Tabla1[[#This Row],[AREA]],".",Tabla1[[#This Row],[TIPO]]))</f>
        <v>#REF!</v>
      </c>
      <c r="C1104" s="392" t="e">
        <f>IF(Tabla1[[#This Row],[Código_Actividad]]="","",'[5]Formulario PPGR1'!#REF!)</f>
        <v>#REF!</v>
      </c>
      <c r="D1104" s="392" t="e">
        <f>IF(Tabla1[[#This Row],[Código_Actividad]]="","",'[5]Formulario PPGR1'!#REF!)</f>
        <v>#REF!</v>
      </c>
      <c r="E1104" s="392" t="e">
        <f>IF(Tabla1[[#This Row],[Código_Actividad]]="","",'[5]Formulario PPGR1'!#REF!)</f>
        <v>#REF!</v>
      </c>
      <c r="F1104" s="392" t="e">
        <f>IF(Tabla1[[#This Row],[Código_Actividad]]="","",'[5]Formulario PPGR1'!#REF!)</f>
        <v>#REF!</v>
      </c>
      <c r="G1104" s="381" t="s">
        <v>2945</v>
      </c>
      <c r="H1104" s="381" t="s">
        <v>3171</v>
      </c>
      <c r="I1104" s="381" t="s">
        <v>1769</v>
      </c>
      <c r="J1104" s="381">
        <v>12</v>
      </c>
      <c r="K1104" s="382">
        <v>2625</v>
      </c>
      <c r="L1104" s="382" t="e">
        <f>[6]!Tabla1[[#This Row],[Cantidad de Insumos]]*[6]!Tabla1[[#This Row],[Precio Unitario]]</f>
        <v>#REF!</v>
      </c>
      <c r="M1104" s="383">
        <v>239201</v>
      </c>
      <c r="N1104" s="384" t="s">
        <v>33</v>
      </c>
    </row>
    <row r="1105" spans="2:14" ht="15.75">
      <c r="B1105" s="392" t="e">
        <f>IF(Tabla1[[#This Row],[Código_Actividad]]="","",CONCATENATE(Tabla1[[#This Row],[POA]],".",Tabla1[[#This Row],[SRS]],".",Tabla1[[#This Row],[AREA]],".",Tabla1[[#This Row],[TIPO]]))</f>
        <v>#REF!</v>
      </c>
      <c r="C1105" s="392" t="e">
        <f>IF(Tabla1[[#This Row],[Código_Actividad]]="","",'[5]Formulario PPGR1'!#REF!)</f>
        <v>#REF!</v>
      </c>
      <c r="D1105" s="392" t="e">
        <f>IF(Tabla1[[#This Row],[Código_Actividad]]="","",'[5]Formulario PPGR1'!#REF!)</f>
        <v>#REF!</v>
      </c>
      <c r="E1105" s="392" t="e">
        <f>IF(Tabla1[[#This Row],[Código_Actividad]]="","",'[5]Formulario PPGR1'!#REF!)</f>
        <v>#REF!</v>
      </c>
      <c r="F1105" s="392" t="e">
        <f>IF(Tabla1[[#This Row],[Código_Actividad]]="","",'[5]Formulario PPGR1'!#REF!)</f>
        <v>#REF!</v>
      </c>
      <c r="G1105" s="381" t="s">
        <v>2945</v>
      </c>
      <c r="H1105" s="381" t="s">
        <v>3172</v>
      </c>
      <c r="I1105" s="381" t="s">
        <v>1769</v>
      </c>
      <c r="J1105" s="381">
        <v>16</v>
      </c>
      <c r="K1105" s="382">
        <v>3800</v>
      </c>
      <c r="L1105" s="382" t="e">
        <f>[6]!Tabla1[[#This Row],[Cantidad de Insumos]]*[6]!Tabla1[[#This Row],[Precio Unitario]]</f>
        <v>#REF!</v>
      </c>
      <c r="M1105" s="383">
        <v>239201</v>
      </c>
      <c r="N1105" s="384" t="s">
        <v>33</v>
      </c>
    </row>
    <row r="1106" spans="2:14" ht="15.75">
      <c r="B1106" s="392" t="e">
        <f>IF(Tabla1[[#This Row],[Código_Actividad]]="","",CONCATENATE(Tabla1[[#This Row],[POA]],".",Tabla1[[#This Row],[SRS]],".",Tabla1[[#This Row],[AREA]],".",Tabla1[[#This Row],[TIPO]]))</f>
        <v>#REF!</v>
      </c>
      <c r="C1106" s="392" t="e">
        <f>IF(Tabla1[[#This Row],[Código_Actividad]]="","",'[5]Formulario PPGR1'!#REF!)</f>
        <v>#REF!</v>
      </c>
      <c r="D1106" s="392" t="e">
        <f>IF(Tabla1[[#This Row],[Código_Actividad]]="","",'[5]Formulario PPGR1'!#REF!)</f>
        <v>#REF!</v>
      </c>
      <c r="E1106" s="392" t="e">
        <f>IF(Tabla1[[#This Row],[Código_Actividad]]="","",'[5]Formulario PPGR1'!#REF!)</f>
        <v>#REF!</v>
      </c>
      <c r="F1106" s="392" t="e">
        <f>IF(Tabla1[[#This Row],[Código_Actividad]]="","",'[5]Formulario PPGR1'!#REF!)</f>
        <v>#REF!</v>
      </c>
      <c r="G1106" s="381" t="s">
        <v>2945</v>
      </c>
      <c r="H1106" s="381" t="s">
        <v>3173</v>
      </c>
      <c r="I1106" s="381" t="s">
        <v>1769</v>
      </c>
      <c r="J1106" s="381">
        <v>8</v>
      </c>
      <c r="K1106" s="382">
        <v>2950</v>
      </c>
      <c r="L1106" s="382" t="e">
        <f>[6]!Tabla1[[#This Row],[Cantidad de Insumos]]*[6]!Tabla1[[#This Row],[Precio Unitario]]</f>
        <v>#REF!</v>
      </c>
      <c r="M1106" s="383">
        <v>239201</v>
      </c>
      <c r="N1106" s="384" t="s">
        <v>33</v>
      </c>
    </row>
    <row r="1107" spans="2:14" ht="15.75">
      <c r="B1107" s="392" t="e">
        <f>IF(Tabla1[[#This Row],[Código_Actividad]]="","",CONCATENATE(Tabla1[[#This Row],[POA]],".",Tabla1[[#This Row],[SRS]],".",Tabla1[[#This Row],[AREA]],".",Tabla1[[#This Row],[TIPO]]))</f>
        <v>#REF!</v>
      </c>
      <c r="C1107" s="392" t="e">
        <f>IF(Tabla1[[#This Row],[Código_Actividad]]="","",'[5]Formulario PPGR1'!#REF!)</f>
        <v>#REF!</v>
      </c>
      <c r="D1107" s="392" t="e">
        <f>IF(Tabla1[[#This Row],[Código_Actividad]]="","",'[5]Formulario PPGR1'!#REF!)</f>
        <v>#REF!</v>
      </c>
      <c r="E1107" s="392" t="e">
        <f>IF(Tabla1[[#This Row],[Código_Actividad]]="","",'[5]Formulario PPGR1'!#REF!)</f>
        <v>#REF!</v>
      </c>
      <c r="F1107" s="392" t="e">
        <f>IF(Tabla1[[#This Row],[Código_Actividad]]="","",'[5]Formulario PPGR1'!#REF!)</f>
        <v>#REF!</v>
      </c>
      <c r="G1107" s="381" t="s">
        <v>2945</v>
      </c>
      <c r="H1107" s="381" t="s">
        <v>3174</v>
      </c>
      <c r="I1107" s="381" t="s">
        <v>1769</v>
      </c>
      <c r="J1107" s="381">
        <v>120</v>
      </c>
      <c r="K1107" s="382">
        <v>2625</v>
      </c>
      <c r="L1107" s="382" t="e">
        <f>[6]!Tabla1[[#This Row],[Cantidad de Insumos]]*[6]!Tabla1[[#This Row],[Precio Unitario]]</f>
        <v>#REF!</v>
      </c>
      <c r="M1107" s="383">
        <v>239201</v>
      </c>
      <c r="N1107" s="384" t="s">
        <v>33</v>
      </c>
    </row>
    <row r="1108" spans="2:14" ht="15.75">
      <c r="B1108" s="392" t="e">
        <f>IF(Tabla1[[#This Row],[Código_Actividad]]="","",CONCATENATE(Tabla1[[#This Row],[POA]],".",Tabla1[[#This Row],[SRS]],".",Tabla1[[#This Row],[AREA]],".",Tabla1[[#This Row],[TIPO]]))</f>
        <v>#REF!</v>
      </c>
      <c r="C1108" s="392" t="e">
        <f>IF(Tabla1[[#This Row],[Código_Actividad]]="","",'[5]Formulario PPGR1'!#REF!)</f>
        <v>#REF!</v>
      </c>
      <c r="D1108" s="392" t="e">
        <f>IF(Tabla1[[#This Row],[Código_Actividad]]="","",'[5]Formulario PPGR1'!#REF!)</f>
        <v>#REF!</v>
      </c>
      <c r="E1108" s="392" t="e">
        <f>IF(Tabla1[[#This Row],[Código_Actividad]]="","",'[5]Formulario PPGR1'!#REF!)</f>
        <v>#REF!</v>
      </c>
      <c r="F1108" s="392" t="e">
        <f>IF(Tabla1[[#This Row],[Código_Actividad]]="","",'[5]Formulario PPGR1'!#REF!)</f>
        <v>#REF!</v>
      </c>
      <c r="G1108" s="381" t="s">
        <v>2945</v>
      </c>
      <c r="H1108" s="381" t="s">
        <v>3175</v>
      </c>
      <c r="I1108" s="381" t="s">
        <v>1769</v>
      </c>
      <c r="J1108" s="381">
        <v>20</v>
      </c>
      <c r="K1108" s="382">
        <v>2550</v>
      </c>
      <c r="L1108" s="382" t="e">
        <f>[6]!Tabla1[[#This Row],[Cantidad de Insumos]]*[6]!Tabla1[[#This Row],[Precio Unitario]]</f>
        <v>#REF!</v>
      </c>
      <c r="M1108" s="383">
        <v>239201</v>
      </c>
      <c r="N1108" s="384" t="s">
        <v>33</v>
      </c>
    </row>
    <row r="1109" spans="2:14" ht="15.75">
      <c r="B1109" s="392" t="e">
        <f>IF(Tabla1[[#This Row],[Código_Actividad]]="","",CONCATENATE(Tabla1[[#This Row],[POA]],".",Tabla1[[#This Row],[SRS]],".",Tabla1[[#This Row],[AREA]],".",Tabla1[[#This Row],[TIPO]]))</f>
        <v>#REF!</v>
      </c>
      <c r="C1109" s="392" t="e">
        <f>IF(Tabla1[[#This Row],[Código_Actividad]]="","",'[5]Formulario PPGR1'!#REF!)</f>
        <v>#REF!</v>
      </c>
      <c r="D1109" s="392" t="e">
        <f>IF(Tabla1[[#This Row],[Código_Actividad]]="","",'[5]Formulario PPGR1'!#REF!)</f>
        <v>#REF!</v>
      </c>
      <c r="E1109" s="392" t="e">
        <f>IF(Tabla1[[#This Row],[Código_Actividad]]="","",'[5]Formulario PPGR1'!#REF!)</f>
        <v>#REF!</v>
      </c>
      <c r="F1109" s="392" t="e">
        <f>IF(Tabla1[[#This Row],[Código_Actividad]]="","",'[5]Formulario PPGR1'!#REF!)</f>
        <v>#REF!</v>
      </c>
      <c r="G1109" s="381" t="s">
        <v>2945</v>
      </c>
      <c r="H1109" s="381" t="s">
        <v>3176</v>
      </c>
      <c r="I1109" s="381" t="s">
        <v>1769</v>
      </c>
      <c r="J1109" s="381">
        <v>32</v>
      </c>
      <c r="K1109" s="382">
        <v>2625</v>
      </c>
      <c r="L1109" s="382" t="e">
        <f>[6]!Tabla1[[#This Row],[Cantidad de Insumos]]*[6]!Tabla1[[#This Row],[Precio Unitario]]</f>
        <v>#REF!</v>
      </c>
      <c r="M1109" s="383">
        <v>239201</v>
      </c>
      <c r="N1109" s="384" t="s">
        <v>33</v>
      </c>
    </row>
    <row r="1110" spans="2:14" ht="15.75">
      <c r="B1110" s="392" t="e">
        <f>IF(Tabla1[[#This Row],[Código_Actividad]]="","",CONCATENATE(Tabla1[[#This Row],[POA]],".",Tabla1[[#This Row],[SRS]],".",Tabla1[[#This Row],[AREA]],".",Tabla1[[#This Row],[TIPO]]))</f>
        <v>#REF!</v>
      </c>
      <c r="C1110" s="392" t="e">
        <f>IF(Tabla1[[#This Row],[Código_Actividad]]="","",'[5]Formulario PPGR1'!#REF!)</f>
        <v>#REF!</v>
      </c>
      <c r="D1110" s="392" t="e">
        <f>IF(Tabla1[[#This Row],[Código_Actividad]]="","",'[5]Formulario PPGR1'!#REF!)</f>
        <v>#REF!</v>
      </c>
      <c r="E1110" s="392" t="e">
        <f>IF(Tabla1[[#This Row],[Código_Actividad]]="","",'[5]Formulario PPGR1'!#REF!)</f>
        <v>#REF!</v>
      </c>
      <c r="F1110" s="392" t="e">
        <f>IF(Tabla1[[#This Row],[Código_Actividad]]="","",'[5]Formulario PPGR1'!#REF!)</f>
        <v>#REF!</v>
      </c>
      <c r="G1110" s="381" t="s">
        <v>2945</v>
      </c>
      <c r="H1110" s="381" t="s">
        <v>3177</v>
      </c>
      <c r="I1110" s="381" t="s">
        <v>1769</v>
      </c>
      <c r="J1110" s="381">
        <v>12</v>
      </c>
      <c r="K1110" s="382">
        <v>5150</v>
      </c>
      <c r="L1110" s="382" t="e">
        <f>[6]!Tabla1[[#This Row],[Cantidad de Insumos]]*[6]!Tabla1[[#This Row],[Precio Unitario]]</f>
        <v>#REF!</v>
      </c>
      <c r="M1110" s="383">
        <v>239201</v>
      </c>
      <c r="N1110" s="384" t="s">
        <v>33</v>
      </c>
    </row>
    <row r="1111" spans="2:14" ht="15.75">
      <c r="B1111" s="392" t="e">
        <f>IF(Tabla1[[#This Row],[Código_Actividad]]="","",CONCATENATE(Tabla1[[#This Row],[POA]],".",Tabla1[[#This Row],[SRS]],".",Tabla1[[#This Row],[AREA]],".",Tabla1[[#This Row],[TIPO]]))</f>
        <v>#REF!</v>
      </c>
      <c r="C1111" s="392" t="e">
        <f>IF(Tabla1[[#This Row],[Código_Actividad]]="","",'[5]Formulario PPGR1'!#REF!)</f>
        <v>#REF!</v>
      </c>
      <c r="D1111" s="392" t="e">
        <f>IF(Tabla1[[#This Row],[Código_Actividad]]="","",'[5]Formulario PPGR1'!#REF!)</f>
        <v>#REF!</v>
      </c>
      <c r="E1111" s="392" t="e">
        <f>IF(Tabla1[[#This Row],[Código_Actividad]]="","",'[5]Formulario PPGR1'!#REF!)</f>
        <v>#REF!</v>
      </c>
      <c r="F1111" s="392" t="e">
        <f>IF(Tabla1[[#This Row],[Código_Actividad]]="","",'[5]Formulario PPGR1'!#REF!)</f>
        <v>#REF!</v>
      </c>
      <c r="G1111" s="381" t="s">
        <v>2945</v>
      </c>
      <c r="H1111" s="381" t="s">
        <v>3178</v>
      </c>
      <c r="I1111" s="381" t="s">
        <v>1769</v>
      </c>
      <c r="J1111" s="381">
        <v>8</v>
      </c>
      <c r="K1111" s="382">
        <v>3925</v>
      </c>
      <c r="L1111" s="382" t="e">
        <f>[6]!Tabla1[[#This Row],[Cantidad de Insumos]]*[6]!Tabla1[[#This Row],[Precio Unitario]]</f>
        <v>#REF!</v>
      </c>
      <c r="M1111" s="383">
        <v>239201</v>
      </c>
      <c r="N1111" s="384" t="s">
        <v>33</v>
      </c>
    </row>
    <row r="1112" spans="2:14" ht="15.75">
      <c r="B1112" s="392" t="e">
        <f>IF(Tabla1[[#This Row],[Código_Actividad]]="","",CONCATENATE(Tabla1[[#This Row],[POA]],".",Tabla1[[#This Row],[SRS]],".",Tabla1[[#This Row],[AREA]],".",Tabla1[[#This Row],[TIPO]]))</f>
        <v>#REF!</v>
      </c>
      <c r="C1112" s="392" t="e">
        <f>IF(Tabla1[[#This Row],[Código_Actividad]]="","",'[5]Formulario PPGR1'!#REF!)</f>
        <v>#REF!</v>
      </c>
      <c r="D1112" s="392" t="e">
        <f>IF(Tabla1[[#This Row],[Código_Actividad]]="","",'[5]Formulario PPGR1'!#REF!)</f>
        <v>#REF!</v>
      </c>
      <c r="E1112" s="392" t="e">
        <f>IF(Tabla1[[#This Row],[Código_Actividad]]="","",'[5]Formulario PPGR1'!#REF!)</f>
        <v>#REF!</v>
      </c>
      <c r="F1112" s="392" t="e">
        <f>IF(Tabla1[[#This Row],[Código_Actividad]]="","",'[5]Formulario PPGR1'!#REF!)</f>
        <v>#REF!</v>
      </c>
      <c r="G1112" s="381" t="s">
        <v>2949</v>
      </c>
      <c r="H1112" s="381" t="s">
        <v>3179</v>
      </c>
      <c r="I1112" s="381" t="s">
        <v>1769</v>
      </c>
      <c r="J1112" s="381">
        <v>8</v>
      </c>
      <c r="K1112" s="382">
        <v>96</v>
      </c>
      <c r="L1112" s="382" t="e">
        <f>[6]!Tabla1[[#This Row],[Cantidad de Insumos]]*[6]!Tabla1[[#This Row],[Precio Unitario]]</f>
        <v>#REF!</v>
      </c>
      <c r="M1112" s="383">
        <v>239101</v>
      </c>
      <c r="N1112" s="384" t="s">
        <v>33</v>
      </c>
    </row>
    <row r="1113" spans="2:14" ht="15.75">
      <c r="B1113" s="392" t="e">
        <f>IF(Tabla1[[#This Row],[Código_Actividad]]="","",CONCATENATE(Tabla1[[#This Row],[POA]],".",Tabla1[[#This Row],[SRS]],".",Tabla1[[#This Row],[AREA]],".",Tabla1[[#This Row],[TIPO]]))</f>
        <v>#REF!</v>
      </c>
      <c r="C1113" s="392" t="e">
        <f>IF(Tabla1[[#This Row],[Código_Actividad]]="","",'[5]Formulario PPGR1'!#REF!)</f>
        <v>#REF!</v>
      </c>
      <c r="D1113" s="392" t="e">
        <f>IF(Tabla1[[#This Row],[Código_Actividad]]="","",'[5]Formulario PPGR1'!#REF!)</f>
        <v>#REF!</v>
      </c>
      <c r="E1113" s="392" t="e">
        <f>IF(Tabla1[[#This Row],[Código_Actividad]]="","",'[5]Formulario PPGR1'!#REF!)</f>
        <v>#REF!</v>
      </c>
      <c r="F1113" s="392" t="e">
        <f>IF(Tabla1[[#This Row],[Código_Actividad]]="","",'[5]Formulario PPGR1'!#REF!)</f>
        <v>#REF!</v>
      </c>
      <c r="G1113" s="381" t="s">
        <v>2997</v>
      </c>
      <c r="H1113" s="381" t="s">
        <v>3180</v>
      </c>
      <c r="I1113" s="381" t="s">
        <v>1769</v>
      </c>
      <c r="J1113" s="381">
        <v>200</v>
      </c>
      <c r="K1113" s="382">
        <v>68.349999999999994</v>
      </c>
      <c r="L1113" s="382" t="e">
        <f>[6]!Tabla1[[#This Row],[Cantidad de Insumos]]*[6]!Tabla1[[#This Row],[Precio Unitario]]</f>
        <v>#REF!</v>
      </c>
      <c r="M1113" s="383">
        <v>233201</v>
      </c>
      <c r="N1113" s="384" t="s">
        <v>33</v>
      </c>
    </row>
    <row r="1114" spans="2:14" ht="15.75">
      <c r="B1114" s="392" t="e">
        <f>IF(Tabla1[[#This Row],[Código_Actividad]]="","",CONCATENATE(Tabla1[[#This Row],[POA]],".",Tabla1[[#This Row],[SRS]],".",Tabla1[[#This Row],[AREA]],".",Tabla1[[#This Row],[TIPO]]))</f>
        <v>#REF!</v>
      </c>
      <c r="C1114" s="392" t="e">
        <f>IF(Tabla1[[#This Row],[Código_Actividad]]="","",'[5]Formulario PPGR1'!#REF!)</f>
        <v>#REF!</v>
      </c>
      <c r="D1114" s="392" t="e">
        <f>IF(Tabla1[[#This Row],[Código_Actividad]]="","",'[5]Formulario PPGR1'!#REF!)</f>
        <v>#REF!</v>
      </c>
      <c r="E1114" s="392" t="e">
        <f>IF(Tabla1[[#This Row],[Código_Actividad]]="","",'[5]Formulario PPGR1'!#REF!)</f>
        <v>#REF!</v>
      </c>
      <c r="F1114" s="392" t="e">
        <f>IF(Tabla1[[#This Row],[Código_Actividad]]="","",'[5]Formulario PPGR1'!#REF!)</f>
        <v>#REF!</v>
      </c>
      <c r="G1114" s="381" t="s">
        <v>2997</v>
      </c>
      <c r="H1114" s="381" t="s">
        <v>3181</v>
      </c>
      <c r="I1114" s="381" t="s">
        <v>3004</v>
      </c>
      <c r="J1114" s="381">
        <v>1400</v>
      </c>
      <c r="K1114" s="382">
        <v>87.94</v>
      </c>
      <c r="L1114" s="382" t="e">
        <f>[6]!Tabla1[[#This Row],[Cantidad de Insumos]]*[6]!Tabla1[[#This Row],[Precio Unitario]]</f>
        <v>#REF!</v>
      </c>
      <c r="M1114" s="383">
        <v>233201</v>
      </c>
      <c r="N1114" s="384" t="s">
        <v>33</v>
      </c>
    </row>
    <row r="1115" spans="2:14" ht="15.75">
      <c r="B1115" s="392" t="e">
        <f>IF(Tabla1[[#This Row],[Código_Actividad]]="","",CONCATENATE(Tabla1[[#This Row],[POA]],".",Tabla1[[#This Row],[SRS]],".",Tabla1[[#This Row],[AREA]],".",Tabla1[[#This Row],[TIPO]]))</f>
        <v>#REF!</v>
      </c>
      <c r="C1115" s="392" t="e">
        <f>IF(Tabla1[[#This Row],[Código_Actividad]]="","",'[5]Formulario PPGR1'!#REF!)</f>
        <v>#REF!</v>
      </c>
      <c r="D1115" s="392" t="e">
        <f>IF(Tabla1[[#This Row],[Código_Actividad]]="","",'[5]Formulario PPGR1'!#REF!)</f>
        <v>#REF!</v>
      </c>
      <c r="E1115" s="392" t="e">
        <f>IF(Tabla1[[#This Row],[Código_Actividad]]="","",'[5]Formulario PPGR1'!#REF!)</f>
        <v>#REF!</v>
      </c>
      <c r="F1115" s="392" t="e">
        <f>IF(Tabla1[[#This Row],[Código_Actividad]]="","",'[5]Formulario PPGR1'!#REF!)</f>
        <v>#REF!</v>
      </c>
      <c r="G1115" s="381" t="s">
        <v>2997</v>
      </c>
      <c r="H1115" s="381" t="s">
        <v>3182</v>
      </c>
      <c r="I1115" s="381" t="s">
        <v>3004</v>
      </c>
      <c r="J1115" s="381">
        <v>400</v>
      </c>
      <c r="K1115" s="382">
        <v>53.77</v>
      </c>
      <c r="L1115" s="382" t="e">
        <f>[6]!Tabla1[[#This Row],[Cantidad de Insumos]]*[6]!Tabla1[[#This Row],[Precio Unitario]]</f>
        <v>#REF!</v>
      </c>
      <c r="M1115" s="383">
        <v>233201</v>
      </c>
      <c r="N1115" s="384" t="s">
        <v>33</v>
      </c>
    </row>
    <row r="1116" spans="2:14" ht="15.75">
      <c r="B1116" s="392" t="e">
        <f>IF(Tabla1[[#This Row],[Código_Actividad]]="","",CONCATENATE(Tabla1[[#This Row],[POA]],".",Tabla1[[#This Row],[SRS]],".",Tabla1[[#This Row],[AREA]],".",Tabla1[[#This Row],[TIPO]]))</f>
        <v>#REF!</v>
      </c>
      <c r="C1116" s="392" t="e">
        <f>IF(Tabla1[[#This Row],[Código_Actividad]]="","",'[5]Formulario PPGR1'!#REF!)</f>
        <v>#REF!</v>
      </c>
      <c r="D1116" s="392" t="e">
        <f>IF(Tabla1[[#This Row],[Código_Actividad]]="","",'[5]Formulario PPGR1'!#REF!)</f>
        <v>#REF!</v>
      </c>
      <c r="E1116" s="392" t="e">
        <f>IF(Tabla1[[#This Row],[Código_Actividad]]="","",'[5]Formulario PPGR1'!#REF!)</f>
        <v>#REF!</v>
      </c>
      <c r="F1116" s="392" t="e">
        <f>IF(Tabla1[[#This Row],[Código_Actividad]]="","",'[5]Formulario PPGR1'!#REF!)</f>
        <v>#REF!</v>
      </c>
      <c r="G1116" s="381" t="s">
        <v>3183</v>
      </c>
      <c r="H1116" s="381" t="s">
        <v>3184</v>
      </c>
      <c r="I1116" s="381" t="s">
        <v>1769</v>
      </c>
      <c r="J1116" s="381">
        <v>12</v>
      </c>
      <c r="K1116" s="382">
        <v>350000</v>
      </c>
      <c r="L1116" s="382" t="e">
        <f>[6]!Tabla1[[#This Row],[Cantidad de Insumos]]*[6]!Tabla1[[#This Row],[Precio Unitario]]</f>
        <v>#REF!</v>
      </c>
      <c r="M1116" s="383">
        <v>228706</v>
      </c>
      <c r="N1116" s="384" t="s">
        <v>33</v>
      </c>
    </row>
    <row r="1117" spans="2:14" ht="15.75">
      <c r="B1117" s="392" t="e">
        <f>IF(Tabla1[[#This Row],[Código_Actividad]]="","",CONCATENATE(Tabla1[[#This Row],[POA]],".",Tabla1[[#This Row],[SRS]],".",Tabla1[[#This Row],[AREA]],".",Tabla1[[#This Row],[TIPO]]))</f>
        <v>#REF!</v>
      </c>
      <c r="C1117" s="392" t="e">
        <f>IF(Tabla1[[#This Row],[Código_Actividad]]="","",'[5]Formulario PPGR1'!#REF!)</f>
        <v>#REF!</v>
      </c>
      <c r="D1117" s="392" t="e">
        <f>IF(Tabla1[[#This Row],[Código_Actividad]]="","",'[5]Formulario PPGR1'!#REF!)</f>
        <v>#REF!</v>
      </c>
      <c r="E1117" s="392" t="e">
        <f>IF(Tabla1[[#This Row],[Código_Actividad]]="","",'[5]Formulario PPGR1'!#REF!)</f>
        <v>#REF!</v>
      </c>
      <c r="F1117" s="392" t="e">
        <f>IF(Tabla1[[#This Row],[Código_Actividad]]="","",'[5]Formulario PPGR1'!#REF!)</f>
        <v>#REF!</v>
      </c>
      <c r="G1117" s="381" t="s">
        <v>3185</v>
      </c>
      <c r="H1117" s="381" t="s">
        <v>3186</v>
      </c>
      <c r="I1117" s="381" t="s">
        <v>1769</v>
      </c>
      <c r="J1117" s="381">
        <v>12</v>
      </c>
      <c r="K1117" s="382">
        <v>160395.51</v>
      </c>
      <c r="L1117" s="382" t="e">
        <f>[6]!Tabla1[[#This Row],[Cantidad de Insumos]]*[6]!Tabla1[[#This Row],[Precio Unitario]]</f>
        <v>#REF!</v>
      </c>
      <c r="M1117" s="383">
        <v>227204</v>
      </c>
      <c r="N1117" s="384" t="s">
        <v>33</v>
      </c>
    </row>
    <row r="1118" spans="2:14" ht="15.75">
      <c r="B1118" s="392" t="e">
        <f>IF(Tabla1[[#This Row],[Código_Actividad]]="","",CONCATENATE(Tabla1[[#This Row],[POA]],".",Tabla1[[#This Row],[SRS]],".",Tabla1[[#This Row],[AREA]],".",Tabla1[[#This Row],[TIPO]]))</f>
        <v>#REF!</v>
      </c>
      <c r="C1118" s="392" t="e">
        <f>IF(Tabla1[[#This Row],[Código_Actividad]]="","",'[5]Formulario PPGR1'!#REF!)</f>
        <v>#REF!</v>
      </c>
      <c r="D1118" s="392" t="e">
        <f>IF(Tabla1[[#This Row],[Código_Actividad]]="","",'[5]Formulario PPGR1'!#REF!)</f>
        <v>#REF!</v>
      </c>
      <c r="E1118" s="392" t="e">
        <f>IF(Tabla1[[#This Row],[Código_Actividad]]="","",'[5]Formulario PPGR1'!#REF!)</f>
        <v>#REF!</v>
      </c>
      <c r="F1118" s="392" t="e">
        <f>IF(Tabla1[[#This Row],[Código_Actividad]]="","",'[5]Formulario PPGR1'!#REF!)</f>
        <v>#REF!</v>
      </c>
      <c r="G1118" s="381" t="s">
        <v>3187</v>
      </c>
      <c r="H1118" s="381" t="s">
        <v>3188</v>
      </c>
      <c r="I1118" s="381" t="s">
        <v>1769</v>
      </c>
      <c r="J1118" s="381">
        <v>12</v>
      </c>
      <c r="K1118" s="382">
        <v>70833</v>
      </c>
      <c r="L1118" s="382" t="e">
        <f>[6]!Tabla1[[#This Row],[Cantidad de Insumos]]*[6]!Tabla1[[#This Row],[Precio Unitario]]</f>
        <v>#REF!</v>
      </c>
      <c r="M1118" s="383">
        <v>228501</v>
      </c>
      <c r="N1118" s="384" t="s">
        <v>33</v>
      </c>
    </row>
    <row r="1119" spans="2:14" ht="15.75">
      <c r="B1119" s="392" t="e">
        <f>IF(Tabla1[[#This Row],[Código_Actividad]]="","",CONCATENATE(Tabla1[[#This Row],[POA]],".",Tabla1[[#This Row],[SRS]],".",Tabla1[[#This Row],[AREA]],".",Tabla1[[#This Row],[TIPO]]))</f>
        <v>#REF!</v>
      </c>
      <c r="C1119" s="392" t="e">
        <f>IF(Tabla1[[#This Row],[Código_Actividad]]="","",'[5]Formulario PPGR1'!#REF!)</f>
        <v>#REF!</v>
      </c>
      <c r="D1119" s="392" t="e">
        <f>IF(Tabla1[[#This Row],[Código_Actividad]]="","",'[5]Formulario PPGR1'!#REF!)</f>
        <v>#REF!</v>
      </c>
      <c r="E1119" s="392" t="e">
        <f>IF(Tabla1[[#This Row],[Código_Actividad]]="","",'[5]Formulario PPGR1'!#REF!)</f>
        <v>#REF!</v>
      </c>
      <c r="F1119" s="392" t="e">
        <f>IF(Tabla1[[#This Row],[Código_Actividad]]="","",'[5]Formulario PPGR1'!#REF!)</f>
        <v>#REF!</v>
      </c>
      <c r="G1119" s="381" t="s">
        <v>3189</v>
      </c>
      <c r="H1119" s="381" t="s">
        <v>3190</v>
      </c>
      <c r="I1119" s="381" t="s">
        <v>1769</v>
      </c>
      <c r="J1119" s="381">
        <v>12</v>
      </c>
      <c r="K1119" s="382">
        <v>66666</v>
      </c>
      <c r="L1119" s="382" t="e">
        <f>[6]!Tabla1[[#This Row],[Cantidad de Insumos]]*[6]!Tabla1[[#This Row],[Precio Unitario]]</f>
        <v>#REF!</v>
      </c>
      <c r="M1119" s="383">
        <v>227202</v>
      </c>
      <c r="N1119" s="384" t="s">
        <v>33</v>
      </c>
    </row>
    <row r="1120" spans="2:14" ht="15.75">
      <c r="B1120" s="392" t="e">
        <f>IF(Tabla1[[#This Row],[Código_Actividad]]="","",CONCATENATE(Tabla1[[#This Row],[POA]],".",Tabla1[[#This Row],[SRS]],".",Tabla1[[#This Row],[AREA]],".",Tabla1[[#This Row],[TIPO]]))</f>
        <v>#REF!</v>
      </c>
      <c r="C1120" s="392" t="e">
        <f>IF(Tabla1[[#This Row],[Código_Actividad]]="","",'[5]Formulario PPGR1'!#REF!)</f>
        <v>#REF!</v>
      </c>
      <c r="D1120" s="392" t="e">
        <f>IF(Tabla1[[#This Row],[Código_Actividad]]="","",'[5]Formulario PPGR1'!#REF!)</f>
        <v>#REF!</v>
      </c>
      <c r="E1120" s="392" t="e">
        <f>IF(Tabla1[[#This Row],[Código_Actividad]]="","",'[5]Formulario PPGR1'!#REF!)</f>
        <v>#REF!</v>
      </c>
      <c r="F1120" s="392" t="e">
        <f>IF(Tabla1[[#This Row],[Código_Actividad]]="","",'[5]Formulario PPGR1'!#REF!)</f>
        <v>#REF!</v>
      </c>
      <c r="G1120" s="381" t="s">
        <v>3191</v>
      </c>
      <c r="H1120" s="381" t="s">
        <v>3192</v>
      </c>
      <c r="I1120" s="381" t="s">
        <v>1769</v>
      </c>
      <c r="J1120" s="381">
        <v>26</v>
      </c>
      <c r="K1120" s="382">
        <v>1298</v>
      </c>
      <c r="L1120" s="382" t="e">
        <f>[6]!Tabla1[[#This Row],[Cantidad de Insumos]]*[6]!Tabla1[[#This Row],[Precio Unitario]]</f>
        <v>#REF!</v>
      </c>
      <c r="M1120" s="383">
        <v>237201</v>
      </c>
      <c r="N1120" s="384" t="s">
        <v>33</v>
      </c>
    </row>
    <row r="1121" spans="2:14" ht="15.75">
      <c r="B1121" s="392" t="e">
        <f>IF(Tabla1[[#This Row],[Código_Actividad]]="","",CONCATENATE(Tabla1[[#This Row],[POA]],".",Tabla1[[#This Row],[SRS]],".",Tabla1[[#This Row],[AREA]],".",Tabla1[[#This Row],[TIPO]]))</f>
        <v>#REF!</v>
      </c>
      <c r="C1121" s="392" t="e">
        <f>IF(Tabla1[[#This Row],[Código_Actividad]]="","",'[5]Formulario PPGR1'!#REF!)</f>
        <v>#REF!</v>
      </c>
      <c r="D1121" s="392" t="e">
        <f>IF(Tabla1[[#This Row],[Código_Actividad]]="","",'[5]Formulario PPGR1'!#REF!)</f>
        <v>#REF!</v>
      </c>
      <c r="E1121" s="392" t="e">
        <f>IF(Tabla1[[#This Row],[Código_Actividad]]="","",'[5]Formulario PPGR1'!#REF!)</f>
        <v>#REF!</v>
      </c>
      <c r="F1121" s="392" t="e">
        <f>IF(Tabla1[[#This Row],[Código_Actividad]]="","",'[5]Formulario PPGR1'!#REF!)</f>
        <v>#REF!</v>
      </c>
      <c r="G1121" s="381" t="s">
        <v>3193</v>
      </c>
      <c r="H1121" s="381" t="s">
        <v>3194</v>
      </c>
      <c r="I1121" s="381" t="s">
        <v>1769</v>
      </c>
      <c r="J1121" s="381">
        <v>9</v>
      </c>
      <c r="K1121" s="382">
        <v>2200</v>
      </c>
      <c r="L1121" s="382" t="e">
        <f>[6]!Tabla1[[#This Row],[Cantidad de Insumos]]*[6]!Tabla1[[#This Row],[Precio Unitario]]</f>
        <v>#REF!</v>
      </c>
      <c r="M1121" s="383">
        <v>237201</v>
      </c>
      <c r="N1121" s="384" t="s">
        <v>33</v>
      </c>
    </row>
    <row r="1122" spans="2:14" ht="15.75">
      <c r="B1122" s="392" t="e">
        <f>IF(Tabla1[[#This Row],[Código_Actividad]]="","",CONCATENATE(Tabla1[[#This Row],[POA]],".",Tabla1[[#This Row],[SRS]],".",Tabla1[[#This Row],[AREA]],".",Tabla1[[#This Row],[TIPO]]))</f>
        <v>#REF!</v>
      </c>
      <c r="C1122" s="392" t="e">
        <f>IF(Tabla1[[#This Row],[Código_Actividad]]="","",'[5]Formulario PPGR1'!#REF!)</f>
        <v>#REF!</v>
      </c>
      <c r="D1122" s="392" t="e">
        <f>IF(Tabla1[[#This Row],[Código_Actividad]]="","",'[5]Formulario PPGR1'!#REF!)</f>
        <v>#REF!</v>
      </c>
      <c r="E1122" s="392" t="e">
        <f>IF(Tabla1[[#This Row],[Código_Actividad]]="","",'[5]Formulario PPGR1'!#REF!)</f>
        <v>#REF!</v>
      </c>
      <c r="F1122" s="392" t="e">
        <f>IF(Tabla1[[#This Row],[Código_Actividad]]="","",'[5]Formulario PPGR1'!#REF!)</f>
        <v>#REF!</v>
      </c>
      <c r="G1122" s="381" t="s">
        <v>3195</v>
      </c>
      <c r="H1122" s="381" t="s">
        <v>3196</v>
      </c>
      <c r="I1122" s="381" t="s">
        <v>1769</v>
      </c>
      <c r="J1122" s="381">
        <v>7</v>
      </c>
      <c r="K1122" s="382">
        <v>1800</v>
      </c>
      <c r="L1122" s="382" t="e">
        <f>[6]!Tabla1[[#This Row],[Cantidad de Insumos]]*[6]!Tabla1[[#This Row],[Precio Unitario]]</f>
        <v>#REF!</v>
      </c>
      <c r="M1122" s="383">
        <v>237201</v>
      </c>
      <c r="N1122" s="384" t="s">
        <v>33</v>
      </c>
    </row>
    <row r="1123" spans="2:14" ht="15.75">
      <c r="B1123" s="392" t="e">
        <f>IF(Tabla1[[#This Row],[Código_Actividad]]="","",CONCATENATE(Tabla1[[#This Row],[POA]],".",Tabla1[[#This Row],[SRS]],".",Tabla1[[#This Row],[AREA]],".",Tabla1[[#This Row],[TIPO]]))</f>
        <v>#REF!</v>
      </c>
      <c r="C1123" s="392" t="e">
        <f>IF(Tabla1[[#This Row],[Código_Actividad]]="","",'[5]Formulario PPGR1'!#REF!)</f>
        <v>#REF!</v>
      </c>
      <c r="D1123" s="392" t="e">
        <f>IF(Tabla1[[#This Row],[Código_Actividad]]="","",'[5]Formulario PPGR1'!#REF!)</f>
        <v>#REF!</v>
      </c>
      <c r="E1123" s="392" t="e">
        <f>IF(Tabla1[[#This Row],[Código_Actividad]]="","",'[5]Formulario PPGR1'!#REF!)</f>
        <v>#REF!</v>
      </c>
      <c r="F1123" s="392" t="e">
        <f>IF(Tabla1[[#This Row],[Código_Actividad]]="","",'[5]Formulario PPGR1'!#REF!)</f>
        <v>#REF!</v>
      </c>
      <c r="G1123" s="381" t="s">
        <v>3197</v>
      </c>
      <c r="H1123" s="381" t="s">
        <v>3198</v>
      </c>
      <c r="I1123" s="381" t="s">
        <v>1769</v>
      </c>
      <c r="J1123" s="381">
        <v>2</v>
      </c>
      <c r="K1123" s="382">
        <v>5630</v>
      </c>
      <c r="L1123" s="382" t="e">
        <f>[6]!Tabla1[[#This Row],[Cantidad de Insumos]]*[6]!Tabla1[[#This Row],[Precio Unitario]]</f>
        <v>#REF!</v>
      </c>
      <c r="M1123" s="383">
        <v>237201</v>
      </c>
      <c r="N1123" s="384" t="s">
        <v>33</v>
      </c>
    </row>
    <row r="1124" spans="2:14" ht="15.75">
      <c r="B1124" s="392" t="e">
        <f>IF(Tabla1[[#This Row],[Código_Actividad]]="","",CONCATENATE(Tabla1[[#This Row],[POA]],".",Tabla1[[#This Row],[SRS]],".",Tabla1[[#This Row],[AREA]],".",Tabla1[[#This Row],[TIPO]]))</f>
        <v>#REF!</v>
      </c>
      <c r="C1124" s="392" t="e">
        <f>IF(Tabla1[[#This Row],[Código_Actividad]]="","",'[5]Formulario PPGR1'!#REF!)</f>
        <v>#REF!</v>
      </c>
      <c r="D1124" s="392" t="e">
        <f>IF(Tabla1[[#This Row],[Código_Actividad]]="","",'[5]Formulario PPGR1'!#REF!)</f>
        <v>#REF!</v>
      </c>
      <c r="E1124" s="392" t="e">
        <f>IF(Tabla1[[#This Row],[Código_Actividad]]="","",'[5]Formulario PPGR1'!#REF!)</f>
        <v>#REF!</v>
      </c>
      <c r="F1124" s="392" t="e">
        <f>IF(Tabla1[[#This Row],[Código_Actividad]]="","",'[5]Formulario PPGR1'!#REF!)</f>
        <v>#REF!</v>
      </c>
      <c r="G1124" s="381" t="s">
        <v>3199</v>
      </c>
      <c r="H1124" s="381" t="s">
        <v>3200</v>
      </c>
      <c r="I1124" s="381" t="s">
        <v>1769</v>
      </c>
      <c r="J1124" s="381">
        <v>7</v>
      </c>
      <c r="K1124" s="382">
        <v>1100</v>
      </c>
      <c r="L1124" s="382" t="e">
        <f>[6]!Tabla1[[#This Row],[Cantidad de Insumos]]*[6]!Tabla1[[#This Row],[Precio Unitario]]</f>
        <v>#REF!</v>
      </c>
      <c r="M1124" s="383">
        <v>237201</v>
      </c>
      <c r="N1124" s="384" t="s">
        <v>33</v>
      </c>
    </row>
    <row r="1125" spans="2:14" ht="15.75">
      <c r="B1125" s="392" t="e">
        <f>IF(Tabla1[[#This Row],[Código_Actividad]]="","",CONCATENATE(Tabla1[[#This Row],[POA]],".",Tabla1[[#This Row],[SRS]],".",Tabla1[[#This Row],[AREA]],".",Tabla1[[#This Row],[TIPO]]))</f>
        <v>#REF!</v>
      </c>
      <c r="C1125" s="392" t="e">
        <f>IF(Tabla1[[#This Row],[Código_Actividad]]="","",'[5]Formulario PPGR1'!#REF!)</f>
        <v>#REF!</v>
      </c>
      <c r="D1125" s="392" t="e">
        <f>IF(Tabla1[[#This Row],[Código_Actividad]]="","",'[5]Formulario PPGR1'!#REF!)</f>
        <v>#REF!</v>
      </c>
      <c r="E1125" s="392" t="e">
        <f>IF(Tabla1[[#This Row],[Código_Actividad]]="","",'[5]Formulario PPGR1'!#REF!)</f>
        <v>#REF!</v>
      </c>
      <c r="F1125" s="392" t="e">
        <f>IF(Tabla1[[#This Row],[Código_Actividad]]="","",'[5]Formulario PPGR1'!#REF!)</f>
        <v>#REF!</v>
      </c>
      <c r="G1125" s="381" t="s">
        <v>3201</v>
      </c>
      <c r="H1125" s="381" t="s">
        <v>3202</v>
      </c>
      <c r="I1125" s="381" t="s">
        <v>1769</v>
      </c>
      <c r="J1125" s="381">
        <v>2</v>
      </c>
      <c r="K1125" s="382">
        <v>2200</v>
      </c>
      <c r="L1125" s="382" t="e">
        <f>[6]!Tabla1[[#This Row],[Cantidad de Insumos]]*[6]!Tabla1[[#This Row],[Precio Unitario]]</f>
        <v>#REF!</v>
      </c>
      <c r="M1125" s="383">
        <v>237201</v>
      </c>
      <c r="N1125" s="384" t="s">
        <v>33</v>
      </c>
    </row>
    <row r="1126" spans="2:14" ht="15.75">
      <c r="B1126" s="392" t="e">
        <f>IF(Tabla1[[#This Row],[Código_Actividad]]="","",CONCATENATE(Tabla1[[#This Row],[POA]],".",Tabla1[[#This Row],[SRS]],".",Tabla1[[#This Row],[AREA]],".",Tabla1[[#This Row],[TIPO]]))</f>
        <v>#REF!</v>
      </c>
      <c r="C1126" s="392" t="e">
        <f>IF(Tabla1[[#This Row],[Código_Actividad]]="","",'[5]Formulario PPGR1'!#REF!)</f>
        <v>#REF!</v>
      </c>
      <c r="D1126" s="392" t="e">
        <f>IF(Tabla1[[#This Row],[Código_Actividad]]="","",'[5]Formulario PPGR1'!#REF!)</f>
        <v>#REF!</v>
      </c>
      <c r="E1126" s="392" t="e">
        <f>IF(Tabla1[[#This Row],[Código_Actividad]]="","",'[5]Formulario PPGR1'!#REF!)</f>
        <v>#REF!</v>
      </c>
      <c r="F1126" s="392" t="e">
        <f>IF(Tabla1[[#This Row],[Código_Actividad]]="","",'[5]Formulario PPGR1'!#REF!)</f>
        <v>#REF!</v>
      </c>
      <c r="G1126" s="381" t="s">
        <v>3203</v>
      </c>
      <c r="H1126" s="381" t="s">
        <v>3204</v>
      </c>
      <c r="I1126" s="381" t="s">
        <v>1769</v>
      </c>
      <c r="J1126" s="381">
        <v>1</v>
      </c>
      <c r="K1126" s="382">
        <v>1600</v>
      </c>
      <c r="L1126" s="382" t="e">
        <f>[6]!Tabla1[[#This Row],[Cantidad de Insumos]]*[6]!Tabla1[[#This Row],[Precio Unitario]]</f>
        <v>#REF!</v>
      </c>
      <c r="M1126" s="383">
        <v>237299</v>
      </c>
      <c r="N1126" s="384" t="s">
        <v>33</v>
      </c>
    </row>
    <row r="1127" spans="2:14" ht="15.75">
      <c r="B1127" s="392" t="e">
        <f>IF(Tabla1[[#This Row],[Código_Actividad]]="","",CONCATENATE(Tabla1[[#This Row],[POA]],".",Tabla1[[#This Row],[SRS]],".",Tabla1[[#This Row],[AREA]],".",Tabla1[[#This Row],[TIPO]]))</f>
        <v>#REF!</v>
      </c>
      <c r="C1127" s="392" t="e">
        <f>IF(Tabla1[[#This Row],[Código_Actividad]]="","",'[5]Formulario PPGR1'!#REF!)</f>
        <v>#REF!</v>
      </c>
      <c r="D1127" s="392" t="e">
        <f>IF(Tabla1[[#This Row],[Código_Actividad]]="","",'[5]Formulario PPGR1'!#REF!)</f>
        <v>#REF!</v>
      </c>
      <c r="E1127" s="392" t="e">
        <f>IF(Tabla1[[#This Row],[Código_Actividad]]="","",'[5]Formulario PPGR1'!#REF!)</f>
        <v>#REF!</v>
      </c>
      <c r="F1127" s="392" t="e">
        <f>IF(Tabla1[[#This Row],[Código_Actividad]]="","",'[5]Formulario PPGR1'!#REF!)</f>
        <v>#REF!</v>
      </c>
      <c r="G1127" s="381" t="s">
        <v>3205</v>
      </c>
      <c r="H1127" s="381" t="s">
        <v>3206</v>
      </c>
      <c r="I1127" s="381" t="s">
        <v>1769</v>
      </c>
      <c r="J1127" s="381">
        <v>12</v>
      </c>
      <c r="K1127" s="382">
        <v>53100</v>
      </c>
      <c r="L1127" s="382" t="e">
        <f>[6]!Tabla1[[#This Row],[Cantidad de Insumos]]*[6]!Tabla1[[#This Row],[Precio Unitario]]</f>
        <v>#REF!</v>
      </c>
      <c r="M1127" s="383">
        <v>225101</v>
      </c>
      <c r="N1127" s="384" t="s">
        <v>33</v>
      </c>
    </row>
    <row r="1128" spans="2:14" ht="15.75">
      <c r="B1128" s="392" t="e">
        <f>IF(Tabla1[[#This Row],[Código_Actividad]]="","",CONCATENATE(Tabla1[[#This Row],[POA]],".",Tabla1[[#This Row],[SRS]],".",Tabla1[[#This Row],[AREA]],".",Tabla1[[#This Row],[TIPO]]))</f>
        <v>#REF!</v>
      </c>
      <c r="C1128" s="392" t="e">
        <f>IF(Tabla1[[#This Row],[Código_Actividad]]="","",'[5]Formulario PPGR1'!#REF!)</f>
        <v>#REF!</v>
      </c>
      <c r="D1128" s="392" t="e">
        <f>IF(Tabla1[[#This Row],[Código_Actividad]]="","",'[5]Formulario PPGR1'!#REF!)</f>
        <v>#REF!</v>
      </c>
      <c r="E1128" s="392" t="e">
        <f>IF(Tabla1[[#This Row],[Código_Actividad]]="","",'[5]Formulario PPGR1'!#REF!)</f>
        <v>#REF!</v>
      </c>
      <c r="F1128" s="392" t="e">
        <f>IF(Tabla1[[#This Row],[Código_Actividad]]="","",'[5]Formulario PPGR1'!#REF!)</f>
        <v>#REF!</v>
      </c>
      <c r="G1128" s="381" t="s">
        <v>3185</v>
      </c>
      <c r="H1128" s="381" t="s">
        <v>3207</v>
      </c>
      <c r="I1128" s="381" t="s">
        <v>1769</v>
      </c>
      <c r="J1128" s="381">
        <v>12</v>
      </c>
      <c r="K1128" s="382">
        <v>208333.33300000001</v>
      </c>
      <c r="L1128" s="382" t="e">
        <f>[6]!Tabla1[[#This Row],[Cantidad de Insumos]]*[6]!Tabla1[[#This Row],[Precio Unitario]]</f>
        <v>#REF!</v>
      </c>
      <c r="M1128" s="383">
        <v>227204</v>
      </c>
      <c r="N1128" s="384" t="s">
        <v>33</v>
      </c>
    </row>
    <row r="1129" spans="2:14" ht="15.75">
      <c r="B1129" s="392" t="e">
        <f>IF(Tabla1[[#This Row],[Código_Actividad]]="","",CONCATENATE(Tabla1[[#This Row],[POA]],".",Tabla1[[#This Row],[SRS]],".",Tabla1[[#This Row],[AREA]],".",Tabla1[[#This Row],[TIPO]]))</f>
        <v>#REF!</v>
      </c>
      <c r="C1129" s="392" t="e">
        <f>IF(Tabla1[[#This Row],[Código_Actividad]]="","",'[5]Formulario PPGR1'!#REF!)</f>
        <v>#REF!</v>
      </c>
      <c r="D1129" s="392" t="e">
        <f>IF(Tabla1[[#This Row],[Código_Actividad]]="","",'[5]Formulario PPGR1'!#REF!)</f>
        <v>#REF!</v>
      </c>
      <c r="E1129" s="392" t="e">
        <f>IF(Tabla1[[#This Row],[Código_Actividad]]="","",'[5]Formulario PPGR1'!#REF!)</f>
        <v>#REF!</v>
      </c>
      <c r="F1129" s="392" t="e">
        <f>IF(Tabla1[[#This Row],[Código_Actividad]]="","",'[5]Formulario PPGR1'!#REF!)</f>
        <v>#REF!</v>
      </c>
      <c r="G1129" s="381" t="s">
        <v>3208</v>
      </c>
      <c r="H1129" s="381" t="s">
        <v>3209</v>
      </c>
      <c r="I1129" s="381" t="s">
        <v>1769</v>
      </c>
      <c r="J1129" s="381">
        <v>12</v>
      </c>
      <c r="K1129" s="382">
        <v>12500</v>
      </c>
      <c r="L1129" s="382" t="e">
        <f>[6]!Tabla1[[#This Row],[Cantidad de Insumos]]*[6]!Tabla1[[#This Row],[Precio Unitario]]</f>
        <v>#REF!</v>
      </c>
      <c r="M1129" s="383">
        <v>227206</v>
      </c>
      <c r="N1129" s="384" t="s">
        <v>33</v>
      </c>
    </row>
    <row r="1130" spans="2:14" ht="15.75">
      <c r="B1130" s="392" t="e">
        <f>IF(Tabla1[[#This Row],[Código_Actividad]]="","",CONCATENATE(Tabla1[[#This Row],[POA]],".",Tabla1[[#This Row],[SRS]],".",Tabla1[[#This Row],[AREA]],".",Tabla1[[#This Row],[TIPO]]))</f>
        <v>#REF!</v>
      </c>
      <c r="C1130" s="392" t="e">
        <f>IF(Tabla1[[#This Row],[Código_Actividad]]="","",'[5]Formulario PPGR1'!#REF!)</f>
        <v>#REF!</v>
      </c>
      <c r="D1130" s="392" t="e">
        <f>IF(Tabla1[[#This Row],[Código_Actividad]]="","",'[5]Formulario PPGR1'!#REF!)</f>
        <v>#REF!</v>
      </c>
      <c r="E1130" s="392" t="e">
        <f>IF(Tabla1[[#This Row],[Código_Actividad]]="","",'[5]Formulario PPGR1'!#REF!)</f>
        <v>#REF!</v>
      </c>
      <c r="F1130" s="392" t="e">
        <f>IF(Tabla1[[#This Row],[Código_Actividad]]="","",'[5]Formulario PPGR1'!#REF!)</f>
        <v>#REF!</v>
      </c>
      <c r="G1130" s="381" t="s">
        <v>3210</v>
      </c>
      <c r="H1130" s="381" t="s">
        <v>3211</v>
      </c>
      <c r="I1130" s="381" t="s">
        <v>1769</v>
      </c>
      <c r="J1130" s="381">
        <v>36</v>
      </c>
      <c r="K1130" s="382">
        <v>5500</v>
      </c>
      <c r="L1130" s="382" t="e">
        <f>[6]!Tabla1[[#This Row],[Cantidad de Insumos]]*[6]!Tabla1[[#This Row],[Precio Unitario]]</f>
        <v>#REF!</v>
      </c>
      <c r="M1130" s="383">
        <v>229203</v>
      </c>
      <c r="N1130" s="384" t="s">
        <v>33</v>
      </c>
    </row>
    <row r="1131" spans="2:14" ht="15.75">
      <c r="B1131" s="392" t="e">
        <f>IF(Tabla1[[#This Row],[Código_Actividad]]="","",CONCATENATE(Tabla1[[#This Row],[POA]],".",Tabla1[[#This Row],[SRS]],".",Tabla1[[#This Row],[AREA]],".",Tabla1[[#This Row],[TIPO]]))</f>
        <v>#REF!</v>
      </c>
      <c r="C1131" s="392" t="e">
        <f>IF(Tabla1[[#This Row],[Código_Actividad]]="","",'[5]Formulario PPGR1'!#REF!)</f>
        <v>#REF!</v>
      </c>
      <c r="D1131" s="392" t="e">
        <f>IF(Tabla1[[#This Row],[Código_Actividad]]="","",'[5]Formulario PPGR1'!#REF!)</f>
        <v>#REF!</v>
      </c>
      <c r="E1131" s="392" t="e">
        <f>IF(Tabla1[[#This Row],[Código_Actividad]]="","",'[5]Formulario PPGR1'!#REF!)</f>
        <v>#REF!</v>
      </c>
      <c r="F1131" s="392" t="e">
        <f>IF(Tabla1[[#This Row],[Código_Actividad]]="","",'[5]Formulario PPGR1'!#REF!)</f>
        <v>#REF!</v>
      </c>
      <c r="G1131" s="381" t="s">
        <v>3210</v>
      </c>
      <c r="H1131" s="381" t="s">
        <v>3212</v>
      </c>
      <c r="I1131" s="381" t="s">
        <v>1769</v>
      </c>
      <c r="J1131" s="381">
        <v>4400</v>
      </c>
      <c r="K1131" s="382">
        <v>60</v>
      </c>
      <c r="L1131" s="382" t="e">
        <f>[6]!Tabla1[[#This Row],[Cantidad de Insumos]]*[6]!Tabla1[[#This Row],[Precio Unitario]]</f>
        <v>#REF!</v>
      </c>
      <c r="M1131" s="383">
        <v>231101</v>
      </c>
      <c r="N1131" s="384" t="s">
        <v>33</v>
      </c>
    </row>
    <row r="1132" spans="2:14" ht="15.75">
      <c r="B1132" s="392" t="e">
        <f>IF(Tabla1[[#This Row],[Código_Actividad]]="","",CONCATENATE(Tabla1[[#This Row],[POA]],".",Tabla1[[#This Row],[SRS]],".",Tabla1[[#This Row],[AREA]],".",Tabla1[[#This Row],[TIPO]]))</f>
        <v>#REF!</v>
      </c>
      <c r="C1132" s="392" t="e">
        <f>IF(Tabla1[[#This Row],[Código_Actividad]]="","",'[5]Formulario PPGR1'!#REF!)</f>
        <v>#REF!</v>
      </c>
      <c r="D1132" s="392" t="e">
        <f>IF(Tabla1[[#This Row],[Código_Actividad]]="","",'[5]Formulario PPGR1'!#REF!)</f>
        <v>#REF!</v>
      </c>
      <c r="E1132" s="392" t="e">
        <f>IF(Tabla1[[#This Row],[Código_Actividad]]="","",'[5]Formulario PPGR1'!#REF!)</f>
        <v>#REF!</v>
      </c>
      <c r="F1132" s="392" t="e">
        <f>IF(Tabla1[[#This Row],[Código_Actividad]]="","",'[5]Formulario PPGR1'!#REF!)</f>
        <v>#REF!</v>
      </c>
      <c r="G1132" s="381" t="s">
        <v>3213</v>
      </c>
      <c r="H1132" s="381" t="s">
        <v>3214</v>
      </c>
      <c r="I1132" s="381" t="s">
        <v>1769</v>
      </c>
      <c r="J1132" s="381">
        <v>336</v>
      </c>
      <c r="K1132" s="382">
        <v>110</v>
      </c>
      <c r="L1132" s="382" t="e">
        <f>[6]!Tabla1[[#This Row],[Cantidad de Insumos]]*[6]!Tabla1[[#This Row],[Precio Unitario]]</f>
        <v>#REF!</v>
      </c>
      <c r="M1132" s="383">
        <v>231101</v>
      </c>
      <c r="N1132" s="384" t="s">
        <v>33</v>
      </c>
    </row>
    <row r="1133" spans="2:14" ht="15.75">
      <c r="B1133" s="392" t="e">
        <f>IF(Tabla1[[#This Row],[Código_Actividad]]="","",CONCATENATE(Tabla1[[#This Row],[POA]],".",Tabla1[[#This Row],[SRS]],".",Tabla1[[#This Row],[AREA]],".",Tabla1[[#This Row],[TIPO]]))</f>
        <v>#REF!</v>
      </c>
      <c r="C1133" s="392" t="e">
        <f>IF(Tabla1[[#This Row],[Código_Actividad]]="","",'[5]Formulario PPGR1'!#REF!)</f>
        <v>#REF!</v>
      </c>
      <c r="D1133" s="392" t="e">
        <f>IF(Tabla1[[#This Row],[Código_Actividad]]="","",'[5]Formulario PPGR1'!#REF!)</f>
        <v>#REF!</v>
      </c>
      <c r="E1133" s="392" t="e">
        <f>IF(Tabla1[[#This Row],[Código_Actividad]]="","",'[5]Formulario PPGR1'!#REF!)</f>
        <v>#REF!</v>
      </c>
      <c r="F1133" s="392" t="e">
        <f>IF(Tabla1[[#This Row],[Código_Actividad]]="","",'[5]Formulario PPGR1'!#REF!)</f>
        <v>#REF!</v>
      </c>
      <c r="G1133" s="381" t="s">
        <v>3215</v>
      </c>
      <c r="H1133" s="381" t="s">
        <v>3216</v>
      </c>
      <c r="I1133" s="381" t="s">
        <v>3064</v>
      </c>
      <c r="J1133" s="381">
        <v>5000</v>
      </c>
      <c r="K1133" s="382">
        <v>199</v>
      </c>
      <c r="L1133" s="382" t="e">
        <f>[6]!Tabla1[[#This Row],[Cantidad de Insumos]]*[6]!Tabla1[[#This Row],[Precio Unitario]]</f>
        <v>#REF!</v>
      </c>
      <c r="M1133" s="383">
        <v>237102</v>
      </c>
      <c r="N1133" s="384" t="s">
        <v>33</v>
      </c>
    </row>
    <row r="1134" spans="2:14" ht="15.75">
      <c r="B1134" s="392" t="e">
        <f>IF(Tabla1[[#This Row],[Código_Actividad]]="","",CONCATENATE(Tabla1[[#This Row],[POA]],".",Tabla1[[#This Row],[SRS]],".",Tabla1[[#This Row],[AREA]],".",Tabla1[[#This Row],[TIPO]]))</f>
        <v>#REF!</v>
      </c>
      <c r="C1134" s="392" t="e">
        <f>IF(Tabla1[[#This Row],[Código_Actividad]]="","",'[5]Formulario PPGR1'!#REF!)</f>
        <v>#REF!</v>
      </c>
      <c r="D1134" s="392" t="e">
        <f>IF(Tabla1[[#This Row],[Código_Actividad]]="","",'[5]Formulario PPGR1'!#REF!)</f>
        <v>#REF!</v>
      </c>
      <c r="E1134" s="392" t="e">
        <f>IF(Tabla1[[#This Row],[Código_Actividad]]="","",'[5]Formulario PPGR1'!#REF!)</f>
        <v>#REF!</v>
      </c>
      <c r="F1134" s="392" t="e">
        <f>IF(Tabla1[[#This Row],[Código_Actividad]]="","",'[5]Formulario PPGR1'!#REF!)</f>
        <v>#REF!</v>
      </c>
      <c r="G1134" s="381" t="s">
        <v>3215</v>
      </c>
      <c r="H1134" s="381" t="s">
        <v>3217</v>
      </c>
      <c r="I1134" s="381" t="s">
        <v>1769</v>
      </c>
      <c r="J1134" s="381">
        <v>540</v>
      </c>
      <c r="K1134" s="382">
        <v>900</v>
      </c>
      <c r="L1134" s="382" t="e">
        <f>[6]!Tabla1[[#This Row],[Cantidad de Insumos]]*[6]!Tabla1[[#This Row],[Precio Unitario]]</f>
        <v>#REF!</v>
      </c>
      <c r="M1134" s="383">
        <v>237104</v>
      </c>
      <c r="N1134" s="384" t="s">
        <v>33</v>
      </c>
    </row>
    <row r="1135" spans="2:14" ht="15.75">
      <c r="B1135" s="392" t="e">
        <f>IF(Tabla1[[#This Row],[Código_Actividad]]="","",CONCATENATE(Tabla1[[#This Row],[POA]],".",Tabla1[[#This Row],[SRS]],".",Tabla1[[#This Row],[AREA]],".",Tabla1[[#This Row],[TIPO]]))</f>
        <v>#REF!</v>
      </c>
      <c r="C1135" s="392" t="e">
        <f>IF(Tabla1[[#This Row],[Código_Actividad]]="","",'[5]Formulario PPGR1'!#REF!)</f>
        <v>#REF!</v>
      </c>
      <c r="D1135" s="392" t="e">
        <f>IF(Tabla1[[#This Row],[Código_Actividad]]="","",'[5]Formulario PPGR1'!#REF!)</f>
        <v>#REF!</v>
      </c>
      <c r="E1135" s="392" t="e">
        <f>IF(Tabla1[[#This Row],[Código_Actividad]]="","",'[5]Formulario PPGR1'!#REF!)</f>
        <v>#REF!</v>
      </c>
      <c r="F1135" s="392" t="e">
        <f>IF(Tabla1[[#This Row],[Código_Actividad]]="","",'[5]Formulario PPGR1'!#REF!)</f>
        <v>#REF!</v>
      </c>
      <c r="G1135" s="381" t="s">
        <v>3215</v>
      </c>
      <c r="H1135" s="381" t="s">
        <v>3218</v>
      </c>
      <c r="I1135" s="381" t="s">
        <v>1769</v>
      </c>
      <c r="J1135" s="381">
        <v>4915</v>
      </c>
      <c r="K1135" s="382">
        <v>293</v>
      </c>
      <c r="L1135" s="382" t="e">
        <f>[6]!Tabla1[[#This Row],[Cantidad de Insumos]]*[6]!Tabla1[[#This Row],[Precio Unitario]]</f>
        <v>#REF!</v>
      </c>
      <c r="M1135" s="383">
        <v>237101</v>
      </c>
      <c r="N1135" s="384" t="s">
        <v>33</v>
      </c>
    </row>
    <row r="1136" spans="2:14" ht="15.75">
      <c r="B1136" s="392" t="e">
        <f>IF(Tabla1[[#This Row],[Código_Actividad]]="","",CONCATENATE(Tabla1[[#This Row],[POA]],".",Tabla1[[#This Row],[SRS]],".",Tabla1[[#This Row],[AREA]],".",Tabla1[[#This Row],[TIPO]]))</f>
        <v>#REF!</v>
      </c>
      <c r="C1136" s="392" t="e">
        <f>IF(Tabla1[[#This Row],[Código_Actividad]]="","",'[5]Formulario PPGR1'!#REF!)</f>
        <v>#REF!</v>
      </c>
      <c r="D1136" s="392" t="e">
        <f>IF(Tabla1[[#This Row],[Código_Actividad]]="","",'[5]Formulario PPGR1'!#REF!)</f>
        <v>#REF!</v>
      </c>
      <c r="E1136" s="392" t="e">
        <f>IF(Tabla1[[#This Row],[Código_Actividad]]="","",'[5]Formulario PPGR1'!#REF!)</f>
        <v>#REF!</v>
      </c>
      <c r="F1136" s="392" t="e">
        <f>IF(Tabla1[[#This Row],[Código_Actividad]]="","",'[5]Formulario PPGR1'!#REF!)</f>
        <v>#REF!</v>
      </c>
      <c r="G1136" s="381" t="s">
        <v>3219</v>
      </c>
      <c r="H1136" s="381" t="s">
        <v>3220</v>
      </c>
      <c r="I1136" s="381" t="s">
        <v>1769</v>
      </c>
      <c r="J1136" s="381">
        <v>543</v>
      </c>
      <c r="K1136" s="382">
        <v>82</v>
      </c>
      <c r="L1136" s="382" t="e">
        <f>[6]!Tabla1[[#This Row],[Cantidad de Insumos]]*[6]!Tabla1[[#This Row],[Precio Unitario]]</f>
        <v>#REF!</v>
      </c>
      <c r="M1136" s="383">
        <v>237203</v>
      </c>
      <c r="N1136" s="384" t="s">
        <v>33</v>
      </c>
    </row>
    <row r="1137" spans="2:14" ht="15.75">
      <c r="B1137" s="392" t="e">
        <f>IF(Tabla1[[#This Row],[Código_Actividad]]="","",CONCATENATE(Tabla1[[#This Row],[POA]],".",Tabla1[[#This Row],[SRS]],".",Tabla1[[#This Row],[AREA]],".",Tabla1[[#This Row],[TIPO]]))</f>
        <v>#REF!</v>
      </c>
      <c r="C1137" s="392" t="e">
        <f>IF(Tabla1[[#This Row],[Código_Actividad]]="","",'[5]Formulario PPGR1'!#REF!)</f>
        <v>#REF!</v>
      </c>
      <c r="D1137" s="392" t="e">
        <f>IF(Tabla1[[#This Row],[Código_Actividad]]="","",'[5]Formulario PPGR1'!#REF!)</f>
        <v>#REF!</v>
      </c>
      <c r="E1137" s="392" t="e">
        <f>IF(Tabla1[[#This Row],[Código_Actividad]]="","",'[5]Formulario PPGR1'!#REF!)</f>
        <v>#REF!</v>
      </c>
      <c r="F1137" s="392" t="e">
        <f>IF(Tabla1[[#This Row],[Código_Actividad]]="","",'[5]Formulario PPGR1'!#REF!)</f>
        <v>#REF!</v>
      </c>
      <c r="G1137" s="381" t="s">
        <v>3221</v>
      </c>
      <c r="H1137" s="381" t="s">
        <v>3222</v>
      </c>
      <c r="I1137" s="381" t="s">
        <v>3064</v>
      </c>
      <c r="J1137" s="381">
        <v>10</v>
      </c>
      <c r="K1137" s="382">
        <v>250</v>
      </c>
      <c r="L1137" s="382" t="e">
        <f>[6]!Tabla1[[#This Row],[Cantidad de Insumos]]*[6]!Tabla1[[#This Row],[Precio Unitario]]</f>
        <v>#REF!</v>
      </c>
      <c r="M1137" s="383">
        <v>237201</v>
      </c>
      <c r="N1137" s="384" t="s">
        <v>33</v>
      </c>
    </row>
    <row r="1138" spans="2:14" ht="15.75">
      <c r="B1138" s="392" t="e">
        <f>IF(Tabla1[[#This Row],[Código_Actividad]]="","",CONCATENATE(Tabla1[[#This Row],[POA]],".",Tabla1[[#This Row],[SRS]],".",Tabla1[[#This Row],[AREA]],".",Tabla1[[#This Row],[TIPO]]))</f>
        <v>#REF!</v>
      </c>
      <c r="C1138" s="392" t="e">
        <f>IF(Tabla1[[#This Row],[Código_Actividad]]="","",'[5]Formulario PPGR1'!#REF!)</f>
        <v>#REF!</v>
      </c>
      <c r="D1138" s="392" t="e">
        <f>IF(Tabla1[[#This Row],[Código_Actividad]]="","",'[5]Formulario PPGR1'!#REF!)</f>
        <v>#REF!</v>
      </c>
      <c r="E1138" s="392" t="e">
        <f>IF(Tabla1[[#This Row],[Código_Actividad]]="","",'[5]Formulario PPGR1'!#REF!)</f>
        <v>#REF!</v>
      </c>
      <c r="F1138" s="392" t="e">
        <f>IF(Tabla1[[#This Row],[Código_Actividad]]="","",'[5]Formulario PPGR1'!#REF!)</f>
        <v>#REF!</v>
      </c>
      <c r="G1138" s="381" t="s">
        <v>3223</v>
      </c>
      <c r="H1138" s="381" t="s">
        <v>3224</v>
      </c>
      <c r="I1138" s="381" t="s">
        <v>1769</v>
      </c>
      <c r="J1138" s="381">
        <v>10</v>
      </c>
      <c r="K1138" s="382">
        <v>25</v>
      </c>
      <c r="L1138" s="382" t="e">
        <f>[6]!Tabla1[[#This Row],[Cantidad de Insumos]]*[6]!Tabla1[[#This Row],[Precio Unitario]]</f>
        <v>#REF!</v>
      </c>
      <c r="M1138" s="383">
        <v>239904</v>
      </c>
      <c r="N1138" s="384" t="s">
        <v>33</v>
      </c>
    </row>
    <row r="1139" spans="2:14" ht="15.75">
      <c r="B1139" s="392" t="e">
        <f>IF(Tabla1[[#This Row],[Código_Actividad]]="","",CONCATENATE(Tabla1[[#This Row],[POA]],".",Tabla1[[#This Row],[SRS]],".",Tabla1[[#This Row],[AREA]],".",Tabla1[[#This Row],[TIPO]]))</f>
        <v>#REF!</v>
      </c>
      <c r="C1139" s="392" t="e">
        <f>IF(Tabla1[[#This Row],[Código_Actividad]]="","",'[5]Formulario PPGR1'!#REF!)</f>
        <v>#REF!</v>
      </c>
      <c r="D1139" s="392" t="e">
        <f>IF(Tabla1[[#This Row],[Código_Actividad]]="","",'[5]Formulario PPGR1'!#REF!)</f>
        <v>#REF!</v>
      </c>
      <c r="E1139" s="392" t="e">
        <f>IF(Tabla1[[#This Row],[Código_Actividad]]="","",'[5]Formulario PPGR1'!#REF!)</f>
        <v>#REF!</v>
      </c>
      <c r="F1139" s="392" t="e">
        <f>IF(Tabla1[[#This Row],[Código_Actividad]]="","",'[5]Formulario PPGR1'!#REF!)</f>
        <v>#REF!</v>
      </c>
      <c r="G1139" s="381" t="s">
        <v>3225</v>
      </c>
      <c r="H1139" s="381" t="s">
        <v>3226</v>
      </c>
      <c r="I1139" s="381" t="s">
        <v>1769</v>
      </c>
      <c r="J1139" s="381">
        <v>20</v>
      </c>
      <c r="K1139" s="382">
        <v>350</v>
      </c>
      <c r="L1139" s="382" t="e">
        <f>[6]!Tabla1[[#This Row],[Cantidad de Insumos]]*[6]!Tabla1[[#This Row],[Precio Unitario]]</f>
        <v>#REF!</v>
      </c>
      <c r="M1139" s="383">
        <v>239601</v>
      </c>
      <c r="N1139" s="384" t="s">
        <v>33</v>
      </c>
    </row>
    <row r="1140" spans="2:14" ht="15.75">
      <c r="B1140" s="392" t="e">
        <f>IF(Tabla1[[#This Row],[Código_Actividad]]="","",CONCATENATE(Tabla1[[#This Row],[POA]],".",Tabla1[[#This Row],[SRS]],".",Tabla1[[#This Row],[AREA]],".",Tabla1[[#This Row],[TIPO]]))</f>
        <v>#REF!</v>
      </c>
      <c r="C1140" s="392" t="e">
        <f>IF(Tabla1[[#This Row],[Código_Actividad]]="","",'[5]Formulario PPGR1'!#REF!)</f>
        <v>#REF!</v>
      </c>
      <c r="D1140" s="392" t="e">
        <f>IF(Tabla1[[#This Row],[Código_Actividad]]="","",'[5]Formulario PPGR1'!#REF!)</f>
        <v>#REF!</v>
      </c>
      <c r="E1140" s="392" t="e">
        <f>IF(Tabla1[[#This Row],[Código_Actividad]]="","",'[5]Formulario PPGR1'!#REF!)</f>
        <v>#REF!</v>
      </c>
      <c r="F1140" s="392" t="e">
        <f>IF(Tabla1[[#This Row],[Código_Actividad]]="","",'[5]Formulario PPGR1'!#REF!)</f>
        <v>#REF!</v>
      </c>
      <c r="G1140" s="381" t="s">
        <v>3227</v>
      </c>
      <c r="H1140" s="381" t="s">
        <v>3228</v>
      </c>
      <c r="I1140" s="381" t="s">
        <v>1769</v>
      </c>
      <c r="J1140" s="381">
        <v>15</v>
      </c>
      <c r="K1140" s="382">
        <v>45</v>
      </c>
      <c r="L1140" s="382" t="e">
        <f>[6]!Tabla1[[#This Row],[Cantidad de Insumos]]*[6]!Tabla1[[#This Row],[Precio Unitario]]</f>
        <v>#REF!</v>
      </c>
      <c r="M1140" s="383">
        <v>239905</v>
      </c>
      <c r="N1140" s="384" t="s">
        <v>33</v>
      </c>
    </row>
    <row r="1141" spans="2:14" ht="15.75">
      <c r="B1141" s="392" t="e">
        <f>IF(Tabla1[[#This Row],[Código_Actividad]]="","",CONCATENATE(Tabla1[[#This Row],[POA]],".",Tabla1[[#This Row],[SRS]],".",Tabla1[[#This Row],[AREA]],".",Tabla1[[#This Row],[TIPO]]))</f>
        <v>#REF!</v>
      </c>
      <c r="C1141" s="392" t="e">
        <f>IF(Tabla1[[#This Row],[Código_Actividad]]="","",'[5]Formulario PPGR1'!#REF!)</f>
        <v>#REF!</v>
      </c>
      <c r="D1141" s="392" t="e">
        <f>IF(Tabla1[[#This Row],[Código_Actividad]]="","",'[5]Formulario PPGR1'!#REF!)</f>
        <v>#REF!</v>
      </c>
      <c r="E1141" s="392" t="e">
        <f>IF(Tabla1[[#This Row],[Código_Actividad]]="","",'[5]Formulario PPGR1'!#REF!)</f>
        <v>#REF!</v>
      </c>
      <c r="F1141" s="392" t="e">
        <f>IF(Tabla1[[#This Row],[Código_Actividad]]="","",'[5]Formulario PPGR1'!#REF!)</f>
        <v>#REF!</v>
      </c>
      <c r="G1141" s="381" t="s">
        <v>3229</v>
      </c>
      <c r="H1141" s="381" t="s">
        <v>3230</v>
      </c>
      <c r="I1141" s="381" t="s">
        <v>3064</v>
      </c>
      <c r="J1141" s="381">
        <v>2</v>
      </c>
      <c r="K1141" s="382">
        <v>75</v>
      </c>
      <c r="L1141" s="382" t="e">
        <f>[6]!Tabla1[[#This Row],[Cantidad de Insumos]]*[6]!Tabla1[[#This Row],[Precio Unitario]]</f>
        <v>#REF!</v>
      </c>
      <c r="M1141" s="383">
        <v>237201</v>
      </c>
      <c r="N1141" s="384" t="s">
        <v>33</v>
      </c>
    </row>
    <row r="1142" spans="2:14" ht="15.75">
      <c r="B1142" s="392" t="e">
        <f>IF(Tabla1[[#This Row],[Código_Actividad]]="","",CONCATENATE(Tabla1[[#This Row],[POA]],".",Tabla1[[#This Row],[SRS]],".",Tabla1[[#This Row],[AREA]],".",Tabla1[[#This Row],[TIPO]]))</f>
        <v>#REF!</v>
      </c>
      <c r="C1142" s="392" t="e">
        <f>IF(Tabla1[[#This Row],[Código_Actividad]]="","",'[5]Formulario PPGR1'!#REF!)</f>
        <v>#REF!</v>
      </c>
      <c r="D1142" s="392" t="e">
        <f>IF(Tabla1[[#This Row],[Código_Actividad]]="","",'[5]Formulario PPGR1'!#REF!)</f>
        <v>#REF!</v>
      </c>
      <c r="E1142" s="392" t="e">
        <f>IF(Tabla1[[#This Row],[Código_Actividad]]="","",'[5]Formulario PPGR1'!#REF!)</f>
        <v>#REF!</v>
      </c>
      <c r="F1142" s="392" t="e">
        <f>IF(Tabla1[[#This Row],[Código_Actividad]]="","",'[5]Formulario PPGR1'!#REF!)</f>
        <v>#REF!</v>
      </c>
      <c r="G1142" s="381" t="s">
        <v>3231</v>
      </c>
      <c r="H1142" s="381" t="s">
        <v>3232</v>
      </c>
      <c r="I1142" s="381" t="s">
        <v>1769</v>
      </c>
      <c r="J1142" s="381">
        <v>10</v>
      </c>
      <c r="K1142" s="382">
        <v>175</v>
      </c>
      <c r="L1142" s="382" t="e">
        <f>[6]!Tabla1[[#This Row],[Cantidad de Insumos]]*[6]!Tabla1[[#This Row],[Precio Unitario]]</f>
        <v>#REF!</v>
      </c>
      <c r="M1142" s="383">
        <v>239601</v>
      </c>
      <c r="N1142" s="384" t="s">
        <v>33</v>
      </c>
    </row>
    <row r="1143" spans="2:14" ht="15.75">
      <c r="B1143" s="392" t="e">
        <f>IF(Tabla1[[#This Row],[Código_Actividad]]="","",CONCATENATE(Tabla1[[#This Row],[POA]],".",Tabla1[[#This Row],[SRS]],".",Tabla1[[#This Row],[AREA]],".",Tabla1[[#This Row],[TIPO]]))</f>
        <v>#REF!</v>
      </c>
      <c r="C1143" s="392" t="e">
        <f>IF(Tabla1[[#This Row],[Código_Actividad]]="","",'[5]Formulario PPGR1'!#REF!)</f>
        <v>#REF!</v>
      </c>
      <c r="D1143" s="392" t="e">
        <f>IF(Tabla1[[#This Row],[Código_Actividad]]="","",'[5]Formulario PPGR1'!#REF!)</f>
        <v>#REF!</v>
      </c>
      <c r="E1143" s="392" t="e">
        <f>IF(Tabla1[[#This Row],[Código_Actividad]]="","",'[5]Formulario PPGR1'!#REF!)</f>
        <v>#REF!</v>
      </c>
      <c r="F1143" s="392" t="e">
        <f>IF(Tabla1[[#This Row],[Código_Actividad]]="","",'[5]Formulario PPGR1'!#REF!)</f>
        <v>#REF!</v>
      </c>
      <c r="G1143" s="381" t="s">
        <v>3233</v>
      </c>
      <c r="H1143" s="381" t="s">
        <v>3234</v>
      </c>
      <c r="I1143" s="381" t="s">
        <v>1769</v>
      </c>
      <c r="J1143" s="381">
        <v>10</v>
      </c>
      <c r="K1143" s="382">
        <v>150</v>
      </c>
      <c r="L1143" s="382" t="e">
        <f>[6]!Tabla1[[#This Row],[Cantidad de Insumos]]*[6]!Tabla1[[#This Row],[Precio Unitario]]</f>
        <v>#REF!</v>
      </c>
      <c r="M1143" s="383">
        <v>239601</v>
      </c>
      <c r="N1143" s="384" t="s">
        <v>33</v>
      </c>
    </row>
    <row r="1144" spans="2:14" ht="15.75">
      <c r="B1144" s="392" t="e">
        <f>IF(Tabla1[[#This Row],[Código_Actividad]]="","",CONCATENATE(Tabla1[[#This Row],[POA]],".",Tabla1[[#This Row],[SRS]],".",Tabla1[[#This Row],[AREA]],".",Tabla1[[#This Row],[TIPO]]))</f>
        <v>#REF!</v>
      </c>
      <c r="C1144" s="392" t="e">
        <f>IF(Tabla1[[#This Row],[Código_Actividad]]="","",'[5]Formulario PPGR1'!#REF!)</f>
        <v>#REF!</v>
      </c>
      <c r="D1144" s="392" t="e">
        <f>IF(Tabla1[[#This Row],[Código_Actividad]]="","",'[5]Formulario PPGR1'!#REF!)</f>
        <v>#REF!</v>
      </c>
      <c r="E1144" s="392" t="e">
        <f>IF(Tabla1[[#This Row],[Código_Actividad]]="","",'[5]Formulario PPGR1'!#REF!)</f>
        <v>#REF!</v>
      </c>
      <c r="F1144" s="392" t="e">
        <f>IF(Tabla1[[#This Row],[Código_Actividad]]="","",'[5]Formulario PPGR1'!#REF!)</f>
        <v>#REF!</v>
      </c>
      <c r="G1144" s="381" t="s">
        <v>3235</v>
      </c>
      <c r="H1144" s="381" t="s">
        <v>3236</v>
      </c>
      <c r="I1144" s="381" t="s">
        <v>1769</v>
      </c>
      <c r="J1144" s="381">
        <v>10</v>
      </c>
      <c r="K1144" s="382">
        <v>125</v>
      </c>
      <c r="L1144" s="382" t="e">
        <f>[6]!Tabla1[[#This Row],[Cantidad de Insumos]]*[6]!Tabla1[[#This Row],[Precio Unitario]]</f>
        <v>#REF!</v>
      </c>
      <c r="M1144" s="383">
        <v>239601</v>
      </c>
      <c r="N1144" s="384" t="s">
        <v>33</v>
      </c>
    </row>
    <row r="1145" spans="2:14" ht="15.75">
      <c r="B1145" s="392" t="e">
        <f>IF(Tabla1[[#This Row],[Código_Actividad]]="","",CONCATENATE(Tabla1[[#This Row],[POA]],".",Tabla1[[#This Row],[SRS]],".",Tabla1[[#This Row],[AREA]],".",Tabla1[[#This Row],[TIPO]]))</f>
        <v>#REF!</v>
      </c>
      <c r="C1145" s="392" t="e">
        <f>IF(Tabla1[[#This Row],[Código_Actividad]]="","",'[5]Formulario PPGR1'!#REF!)</f>
        <v>#REF!</v>
      </c>
      <c r="D1145" s="392" t="e">
        <f>IF(Tabla1[[#This Row],[Código_Actividad]]="","",'[5]Formulario PPGR1'!#REF!)</f>
        <v>#REF!</v>
      </c>
      <c r="E1145" s="392" t="e">
        <f>IF(Tabla1[[#This Row],[Código_Actividad]]="","",'[5]Formulario PPGR1'!#REF!)</f>
        <v>#REF!</v>
      </c>
      <c r="F1145" s="392" t="e">
        <f>IF(Tabla1[[#This Row],[Código_Actividad]]="","",'[5]Formulario PPGR1'!#REF!)</f>
        <v>#REF!</v>
      </c>
      <c r="G1145" s="381" t="s">
        <v>3237</v>
      </c>
      <c r="H1145" s="381" t="s">
        <v>3238</v>
      </c>
      <c r="I1145" s="381" t="s">
        <v>1769</v>
      </c>
      <c r="J1145" s="381">
        <v>15</v>
      </c>
      <c r="K1145" s="382">
        <v>325</v>
      </c>
      <c r="L1145" s="382" t="e">
        <f>[6]!Tabla1[[#This Row],[Cantidad de Insumos]]*[6]!Tabla1[[#This Row],[Precio Unitario]]</f>
        <v>#REF!</v>
      </c>
      <c r="M1145" s="383">
        <v>239601</v>
      </c>
      <c r="N1145" s="384" t="s">
        <v>33</v>
      </c>
    </row>
    <row r="1146" spans="2:14" ht="15.75">
      <c r="B1146" s="392" t="e">
        <f>IF(Tabla1[[#This Row],[Código_Actividad]]="","",CONCATENATE(Tabla1[[#This Row],[POA]],".",Tabla1[[#This Row],[SRS]],".",Tabla1[[#This Row],[AREA]],".",Tabla1[[#This Row],[TIPO]]))</f>
        <v>#REF!</v>
      </c>
      <c r="C1146" s="392" t="e">
        <f>IF(Tabla1[[#This Row],[Código_Actividad]]="","",'[5]Formulario PPGR1'!#REF!)</f>
        <v>#REF!</v>
      </c>
      <c r="D1146" s="392" t="e">
        <f>IF(Tabla1[[#This Row],[Código_Actividad]]="","",'[5]Formulario PPGR1'!#REF!)</f>
        <v>#REF!</v>
      </c>
      <c r="E1146" s="392" t="e">
        <f>IF(Tabla1[[#This Row],[Código_Actividad]]="","",'[5]Formulario PPGR1'!#REF!)</f>
        <v>#REF!</v>
      </c>
      <c r="F1146" s="392" t="e">
        <f>IF(Tabla1[[#This Row],[Código_Actividad]]="","",'[5]Formulario PPGR1'!#REF!)</f>
        <v>#REF!</v>
      </c>
      <c r="G1146" s="381" t="s">
        <v>3239</v>
      </c>
      <c r="H1146" s="381" t="s">
        <v>3240</v>
      </c>
      <c r="I1146" s="381" t="s">
        <v>1769</v>
      </c>
      <c r="J1146" s="381">
        <v>10</v>
      </c>
      <c r="K1146" s="382">
        <v>55</v>
      </c>
      <c r="L1146" s="382" t="e">
        <f>[6]!Tabla1[[#This Row],[Cantidad de Insumos]]*[6]!Tabla1[[#This Row],[Precio Unitario]]</f>
        <v>#REF!</v>
      </c>
      <c r="M1146" s="383">
        <v>235501</v>
      </c>
      <c r="N1146" s="384" t="s">
        <v>33</v>
      </c>
    </row>
    <row r="1147" spans="2:14" ht="15.75">
      <c r="B1147" s="392" t="e">
        <f>IF(Tabla1[[#This Row],[Código_Actividad]]="","",CONCATENATE(Tabla1[[#This Row],[POA]],".",Tabla1[[#This Row],[SRS]],".",Tabla1[[#This Row],[AREA]],".",Tabla1[[#This Row],[TIPO]]))</f>
        <v>#REF!</v>
      </c>
      <c r="C1147" s="392" t="e">
        <f>IF(Tabla1[[#This Row],[Código_Actividad]]="","",'[5]Formulario PPGR1'!#REF!)</f>
        <v>#REF!</v>
      </c>
      <c r="D1147" s="392" t="e">
        <f>IF(Tabla1[[#This Row],[Código_Actividad]]="","",'[5]Formulario PPGR1'!#REF!)</f>
        <v>#REF!</v>
      </c>
      <c r="E1147" s="392" t="e">
        <f>IF(Tabla1[[#This Row],[Código_Actividad]]="","",'[5]Formulario PPGR1'!#REF!)</f>
        <v>#REF!</v>
      </c>
      <c r="F1147" s="392" t="e">
        <f>IF(Tabla1[[#This Row],[Código_Actividad]]="","",'[5]Formulario PPGR1'!#REF!)</f>
        <v>#REF!</v>
      </c>
      <c r="G1147" s="381" t="s">
        <v>3241</v>
      </c>
      <c r="H1147" s="381" t="s">
        <v>3242</v>
      </c>
      <c r="I1147" s="381" t="s">
        <v>1769</v>
      </c>
      <c r="J1147" s="381">
        <v>10</v>
      </c>
      <c r="K1147" s="382">
        <v>55</v>
      </c>
      <c r="L1147" s="382" t="e">
        <f>[6]!Tabla1[[#This Row],[Cantidad de Insumos]]*[6]!Tabla1[[#This Row],[Precio Unitario]]</f>
        <v>#REF!</v>
      </c>
      <c r="M1147" s="383">
        <v>235501</v>
      </c>
      <c r="N1147" s="384" t="s">
        <v>33</v>
      </c>
    </row>
    <row r="1148" spans="2:14" ht="15.75">
      <c r="B1148" s="392" t="e">
        <f>IF(Tabla1[[#This Row],[Código_Actividad]]="","",CONCATENATE(Tabla1[[#This Row],[POA]],".",Tabla1[[#This Row],[SRS]],".",Tabla1[[#This Row],[AREA]],".",Tabla1[[#This Row],[TIPO]]))</f>
        <v>#REF!</v>
      </c>
      <c r="C1148" s="392" t="e">
        <f>IF(Tabla1[[#This Row],[Código_Actividad]]="","",'[5]Formulario PPGR1'!#REF!)</f>
        <v>#REF!</v>
      </c>
      <c r="D1148" s="392" t="e">
        <f>IF(Tabla1[[#This Row],[Código_Actividad]]="","",'[5]Formulario PPGR1'!#REF!)</f>
        <v>#REF!</v>
      </c>
      <c r="E1148" s="392" t="e">
        <f>IF(Tabla1[[#This Row],[Código_Actividad]]="","",'[5]Formulario PPGR1'!#REF!)</f>
        <v>#REF!</v>
      </c>
      <c r="F1148" s="392" t="e">
        <f>IF(Tabla1[[#This Row],[Código_Actividad]]="","",'[5]Formulario PPGR1'!#REF!)</f>
        <v>#REF!</v>
      </c>
      <c r="G1148" s="381" t="s">
        <v>3243</v>
      </c>
      <c r="H1148" s="381" t="s">
        <v>3244</v>
      </c>
      <c r="I1148" s="381" t="s">
        <v>1769</v>
      </c>
      <c r="J1148" s="381">
        <v>8</v>
      </c>
      <c r="K1148" s="382">
        <v>45</v>
      </c>
      <c r="L1148" s="382" t="e">
        <f>[6]!Tabla1[[#This Row],[Cantidad de Insumos]]*[6]!Tabla1[[#This Row],[Precio Unitario]]</f>
        <v>#REF!</v>
      </c>
      <c r="M1148" s="383">
        <v>239905</v>
      </c>
      <c r="N1148" s="384" t="s">
        <v>33</v>
      </c>
    </row>
    <row r="1149" spans="2:14" ht="15.75">
      <c r="B1149" s="392" t="e">
        <f>IF(Tabla1[[#This Row],[Código_Actividad]]="","",CONCATENATE(Tabla1[[#This Row],[POA]],".",Tabla1[[#This Row],[SRS]],".",Tabla1[[#This Row],[AREA]],".",Tabla1[[#This Row],[TIPO]]))</f>
        <v>#REF!</v>
      </c>
      <c r="C1149" s="392" t="e">
        <f>IF(Tabla1[[#This Row],[Código_Actividad]]="","",'[5]Formulario PPGR1'!#REF!)</f>
        <v>#REF!</v>
      </c>
      <c r="D1149" s="392" t="e">
        <f>IF(Tabla1[[#This Row],[Código_Actividad]]="","",'[5]Formulario PPGR1'!#REF!)</f>
        <v>#REF!</v>
      </c>
      <c r="E1149" s="392" t="e">
        <f>IF(Tabla1[[#This Row],[Código_Actividad]]="","",'[5]Formulario PPGR1'!#REF!)</f>
        <v>#REF!</v>
      </c>
      <c r="F1149" s="392" t="e">
        <f>IF(Tabla1[[#This Row],[Código_Actividad]]="","",'[5]Formulario PPGR1'!#REF!)</f>
        <v>#REF!</v>
      </c>
      <c r="G1149" s="381" t="s">
        <v>3245</v>
      </c>
      <c r="H1149" s="381" t="s">
        <v>3246</v>
      </c>
      <c r="I1149" s="381" t="s">
        <v>1769</v>
      </c>
      <c r="J1149" s="381">
        <v>150</v>
      </c>
      <c r="K1149" s="382">
        <v>1</v>
      </c>
      <c r="L1149" s="382" t="e">
        <f>[6]!Tabla1[[#This Row],[Cantidad de Insumos]]*[6]!Tabla1[[#This Row],[Precio Unitario]]</f>
        <v>#REF!</v>
      </c>
      <c r="M1149" s="383">
        <v>236306</v>
      </c>
      <c r="N1149" s="384" t="s">
        <v>33</v>
      </c>
    </row>
    <row r="1150" spans="2:14" ht="15.75">
      <c r="B1150" s="392" t="e">
        <f>IF(Tabla1[[#This Row],[Código_Actividad]]="","",CONCATENATE(Tabla1[[#This Row],[POA]],".",Tabla1[[#This Row],[SRS]],".",Tabla1[[#This Row],[AREA]],".",Tabla1[[#This Row],[TIPO]]))</f>
        <v>#REF!</v>
      </c>
      <c r="C1150" s="392" t="e">
        <f>IF(Tabla1[[#This Row],[Código_Actividad]]="","",'[5]Formulario PPGR1'!#REF!)</f>
        <v>#REF!</v>
      </c>
      <c r="D1150" s="392" t="e">
        <f>IF(Tabla1[[#This Row],[Código_Actividad]]="","",'[5]Formulario PPGR1'!#REF!)</f>
        <v>#REF!</v>
      </c>
      <c r="E1150" s="392" t="e">
        <f>IF(Tabla1[[#This Row],[Código_Actividad]]="","",'[5]Formulario PPGR1'!#REF!)</f>
        <v>#REF!</v>
      </c>
      <c r="F1150" s="392" t="e">
        <f>IF(Tabla1[[#This Row],[Código_Actividad]]="","",'[5]Formulario PPGR1'!#REF!)</f>
        <v>#REF!</v>
      </c>
      <c r="G1150" s="381" t="s">
        <v>3247</v>
      </c>
      <c r="H1150" s="381" t="s">
        <v>3248</v>
      </c>
      <c r="I1150" s="381" t="s">
        <v>1769</v>
      </c>
      <c r="J1150" s="381">
        <v>100</v>
      </c>
      <c r="K1150" s="382">
        <v>2</v>
      </c>
      <c r="L1150" s="382" t="e">
        <f>[6]!Tabla1[[#This Row],[Cantidad de Insumos]]*[6]!Tabla1[[#This Row],[Precio Unitario]]</f>
        <v>#REF!</v>
      </c>
      <c r="M1150" s="383">
        <v>239905</v>
      </c>
      <c r="N1150" s="384" t="s">
        <v>33</v>
      </c>
    </row>
    <row r="1151" spans="2:14" ht="15.75">
      <c r="B1151" s="392" t="e">
        <f>IF(Tabla1[[#This Row],[Código_Actividad]]="","",CONCATENATE(Tabla1[[#This Row],[POA]],".",Tabla1[[#This Row],[SRS]],".",Tabla1[[#This Row],[AREA]],".",Tabla1[[#This Row],[TIPO]]))</f>
        <v>#REF!</v>
      </c>
      <c r="C1151" s="392" t="e">
        <f>IF(Tabla1[[#This Row],[Código_Actividad]]="","",'[5]Formulario PPGR1'!#REF!)</f>
        <v>#REF!</v>
      </c>
      <c r="D1151" s="392" t="e">
        <f>IF(Tabla1[[#This Row],[Código_Actividad]]="","",'[5]Formulario PPGR1'!#REF!)</f>
        <v>#REF!</v>
      </c>
      <c r="E1151" s="392" t="e">
        <f>IF(Tabla1[[#This Row],[Código_Actividad]]="","",'[5]Formulario PPGR1'!#REF!)</f>
        <v>#REF!</v>
      </c>
      <c r="F1151" s="392" t="e">
        <f>IF(Tabla1[[#This Row],[Código_Actividad]]="","",'[5]Formulario PPGR1'!#REF!)</f>
        <v>#REF!</v>
      </c>
      <c r="G1151" s="381" t="s">
        <v>3249</v>
      </c>
      <c r="H1151" s="381" t="s">
        <v>3250</v>
      </c>
      <c r="I1151" s="381" t="s">
        <v>1769</v>
      </c>
      <c r="J1151" s="381">
        <v>6</v>
      </c>
      <c r="K1151" s="382">
        <v>55</v>
      </c>
      <c r="L1151" s="382" t="e">
        <f>[6]!Tabla1[[#This Row],[Cantidad de Insumos]]*[6]!Tabla1[[#This Row],[Precio Unitario]]</f>
        <v>#REF!</v>
      </c>
      <c r="M1151" s="383">
        <v>239905</v>
      </c>
      <c r="N1151" s="384" t="s">
        <v>33</v>
      </c>
    </row>
    <row r="1152" spans="2:14" ht="15.75">
      <c r="B1152" s="392" t="e">
        <f>IF(Tabla1[[#This Row],[Código_Actividad]]="","",CONCATENATE(Tabla1[[#This Row],[POA]],".",Tabla1[[#This Row],[SRS]],".",Tabla1[[#This Row],[AREA]],".",Tabla1[[#This Row],[TIPO]]))</f>
        <v>#REF!</v>
      </c>
      <c r="C1152" s="392" t="e">
        <f>IF(Tabla1[[#This Row],[Código_Actividad]]="","",'[5]Formulario PPGR1'!#REF!)</f>
        <v>#REF!</v>
      </c>
      <c r="D1152" s="392" t="e">
        <f>IF(Tabla1[[#This Row],[Código_Actividad]]="","",'[5]Formulario PPGR1'!#REF!)</f>
        <v>#REF!</v>
      </c>
      <c r="E1152" s="392" t="e">
        <f>IF(Tabla1[[#This Row],[Código_Actividad]]="","",'[5]Formulario PPGR1'!#REF!)</f>
        <v>#REF!</v>
      </c>
      <c r="F1152" s="392" t="e">
        <f>IF(Tabla1[[#This Row],[Código_Actividad]]="","",'[5]Formulario PPGR1'!#REF!)</f>
        <v>#REF!</v>
      </c>
      <c r="G1152" s="381" t="s">
        <v>3251</v>
      </c>
      <c r="H1152" s="381" t="s">
        <v>3252</v>
      </c>
      <c r="I1152" s="381" t="s">
        <v>1769</v>
      </c>
      <c r="J1152" s="381">
        <v>20</v>
      </c>
      <c r="K1152" s="382">
        <v>75</v>
      </c>
      <c r="L1152" s="382" t="e">
        <f>[6]!Tabla1[[#This Row],[Cantidad de Insumos]]*[6]!Tabla1[[#This Row],[Precio Unitario]]</f>
        <v>#REF!</v>
      </c>
      <c r="M1152" s="383">
        <v>239905</v>
      </c>
      <c r="N1152" s="384" t="s">
        <v>33</v>
      </c>
    </row>
    <row r="1153" spans="2:14" ht="15.75">
      <c r="B1153" s="392" t="e">
        <f>IF(Tabla1[[#This Row],[Código_Actividad]]="","",CONCATENATE(Tabla1[[#This Row],[POA]],".",Tabla1[[#This Row],[SRS]],".",Tabla1[[#This Row],[AREA]],".",Tabla1[[#This Row],[TIPO]]))</f>
        <v>#REF!</v>
      </c>
      <c r="C1153" s="392" t="e">
        <f>IF(Tabla1[[#This Row],[Código_Actividad]]="","",'[5]Formulario PPGR1'!#REF!)</f>
        <v>#REF!</v>
      </c>
      <c r="D1153" s="392" t="e">
        <f>IF(Tabla1[[#This Row],[Código_Actividad]]="","",'[5]Formulario PPGR1'!#REF!)</f>
        <v>#REF!</v>
      </c>
      <c r="E1153" s="392" t="e">
        <f>IF(Tabla1[[#This Row],[Código_Actividad]]="","",'[5]Formulario PPGR1'!#REF!)</f>
        <v>#REF!</v>
      </c>
      <c r="F1153" s="392" t="e">
        <f>IF(Tabla1[[#This Row],[Código_Actividad]]="","",'[5]Formulario PPGR1'!#REF!)</f>
        <v>#REF!</v>
      </c>
      <c r="G1153" s="381" t="s">
        <v>3253</v>
      </c>
      <c r="H1153" s="381" t="s">
        <v>3254</v>
      </c>
      <c r="I1153" s="381" t="s">
        <v>1769</v>
      </c>
      <c r="J1153" s="381">
        <v>20</v>
      </c>
      <c r="K1153" s="382">
        <v>50</v>
      </c>
      <c r="L1153" s="382" t="e">
        <f>[6]!Tabla1[[#This Row],[Cantidad de Insumos]]*[6]!Tabla1[[#This Row],[Precio Unitario]]</f>
        <v>#REF!</v>
      </c>
      <c r="M1153" s="383">
        <v>239905</v>
      </c>
      <c r="N1153" s="384" t="s">
        <v>33</v>
      </c>
    </row>
    <row r="1154" spans="2:14" ht="15.75">
      <c r="B1154" s="392" t="e">
        <f>IF(Tabla1[[#This Row],[Código_Actividad]]="","",CONCATENATE(Tabla1[[#This Row],[POA]],".",Tabla1[[#This Row],[SRS]],".",Tabla1[[#This Row],[AREA]],".",Tabla1[[#This Row],[TIPO]]))</f>
        <v>#REF!</v>
      </c>
      <c r="C1154" s="392" t="e">
        <f>IF(Tabla1[[#This Row],[Código_Actividad]]="","",'[5]Formulario PPGR1'!#REF!)</f>
        <v>#REF!</v>
      </c>
      <c r="D1154" s="392" t="e">
        <f>IF(Tabla1[[#This Row],[Código_Actividad]]="","",'[5]Formulario PPGR1'!#REF!)</f>
        <v>#REF!</v>
      </c>
      <c r="E1154" s="392" t="e">
        <f>IF(Tabla1[[#This Row],[Código_Actividad]]="","",'[5]Formulario PPGR1'!#REF!)</f>
        <v>#REF!</v>
      </c>
      <c r="F1154" s="392" t="e">
        <f>IF(Tabla1[[#This Row],[Código_Actividad]]="","",'[5]Formulario PPGR1'!#REF!)</f>
        <v>#REF!</v>
      </c>
      <c r="G1154" s="381" t="s">
        <v>3255</v>
      </c>
      <c r="H1154" s="381" t="s">
        <v>3256</v>
      </c>
      <c r="I1154" s="381" t="s">
        <v>1769</v>
      </c>
      <c r="J1154" s="381">
        <v>20</v>
      </c>
      <c r="K1154" s="382">
        <v>28</v>
      </c>
      <c r="L1154" s="382" t="e">
        <f>[6]!Tabla1[[#This Row],[Cantidad de Insumos]]*[6]!Tabla1[[#This Row],[Precio Unitario]]</f>
        <v>#REF!</v>
      </c>
      <c r="M1154" s="383">
        <v>239905</v>
      </c>
      <c r="N1154" s="384" t="s">
        <v>33</v>
      </c>
    </row>
    <row r="1155" spans="2:14" ht="15.75">
      <c r="B1155" s="392" t="e">
        <f>IF(Tabla1[[#This Row],[Código_Actividad]]="","",CONCATENATE(Tabla1[[#This Row],[POA]],".",Tabla1[[#This Row],[SRS]],".",Tabla1[[#This Row],[AREA]],".",Tabla1[[#This Row],[TIPO]]))</f>
        <v>#REF!</v>
      </c>
      <c r="C1155" s="392" t="e">
        <f>IF(Tabla1[[#This Row],[Código_Actividad]]="","",'[5]Formulario PPGR1'!#REF!)</f>
        <v>#REF!</v>
      </c>
      <c r="D1155" s="392" t="e">
        <f>IF(Tabla1[[#This Row],[Código_Actividad]]="","",'[5]Formulario PPGR1'!#REF!)</f>
        <v>#REF!</v>
      </c>
      <c r="E1155" s="392" t="e">
        <f>IF(Tabla1[[#This Row],[Código_Actividad]]="","",'[5]Formulario PPGR1'!#REF!)</f>
        <v>#REF!</v>
      </c>
      <c r="F1155" s="392" t="e">
        <f>IF(Tabla1[[#This Row],[Código_Actividad]]="","",'[5]Formulario PPGR1'!#REF!)</f>
        <v>#REF!</v>
      </c>
      <c r="G1155" s="381" t="s">
        <v>3257</v>
      </c>
      <c r="H1155" s="381" t="s">
        <v>3258</v>
      </c>
      <c r="I1155" s="381" t="s">
        <v>1769</v>
      </c>
      <c r="J1155" s="381">
        <v>12</v>
      </c>
      <c r="K1155" s="382">
        <v>150</v>
      </c>
      <c r="L1155" s="382" t="e">
        <f>[6]!Tabla1[[#This Row],[Cantidad de Insumos]]*[6]!Tabla1[[#This Row],[Precio Unitario]]</f>
        <v>#REF!</v>
      </c>
      <c r="M1155" s="383">
        <v>235401</v>
      </c>
      <c r="N1155" s="384" t="s">
        <v>33</v>
      </c>
    </row>
    <row r="1156" spans="2:14" ht="15.75">
      <c r="B1156" s="392" t="e">
        <f>IF(Tabla1[[#This Row],[Código_Actividad]]="","",CONCATENATE(Tabla1[[#This Row],[POA]],".",Tabla1[[#This Row],[SRS]],".",Tabla1[[#This Row],[AREA]],".",Tabla1[[#This Row],[TIPO]]))</f>
        <v>#REF!</v>
      </c>
      <c r="C1156" s="392" t="e">
        <f>IF(Tabla1[[#This Row],[Código_Actividad]]="","",'[5]Formulario PPGR1'!#REF!)</f>
        <v>#REF!</v>
      </c>
      <c r="D1156" s="392" t="e">
        <f>IF(Tabla1[[#This Row],[Código_Actividad]]="","",'[5]Formulario PPGR1'!#REF!)</f>
        <v>#REF!</v>
      </c>
      <c r="E1156" s="392" t="e">
        <f>IF(Tabla1[[#This Row],[Código_Actividad]]="","",'[5]Formulario PPGR1'!#REF!)</f>
        <v>#REF!</v>
      </c>
      <c r="F1156" s="392" t="e">
        <f>IF(Tabla1[[#This Row],[Código_Actividad]]="","",'[5]Formulario PPGR1'!#REF!)</f>
        <v>#REF!</v>
      </c>
      <c r="G1156" s="381" t="s">
        <v>3259</v>
      </c>
      <c r="H1156" s="381" t="s">
        <v>3260</v>
      </c>
      <c r="I1156" s="381" t="s">
        <v>1769</v>
      </c>
      <c r="J1156" s="381">
        <v>15</v>
      </c>
      <c r="K1156" s="382">
        <v>175</v>
      </c>
      <c r="L1156" s="382" t="e">
        <f>[6]!Tabla1[[#This Row],[Cantidad de Insumos]]*[6]!Tabla1[[#This Row],[Precio Unitario]]</f>
        <v>#REF!</v>
      </c>
      <c r="M1156" s="383">
        <v>239905</v>
      </c>
      <c r="N1156" s="384" t="s">
        <v>33</v>
      </c>
    </row>
    <row r="1157" spans="2:14" ht="15.75">
      <c r="B1157" s="392" t="e">
        <f>IF(Tabla1[[#This Row],[Código_Actividad]]="","",CONCATENATE(Tabla1[[#This Row],[POA]],".",Tabla1[[#This Row],[SRS]],".",Tabla1[[#This Row],[AREA]],".",Tabla1[[#This Row],[TIPO]]))</f>
        <v>#REF!</v>
      </c>
      <c r="C1157" s="392" t="e">
        <f>IF(Tabla1[[#This Row],[Código_Actividad]]="","",'[5]Formulario PPGR1'!#REF!)</f>
        <v>#REF!</v>
      </c>
      <c r="D1157" s="392" t="e">
        <f>IF(Tabla1[[#This Row],[Código_Actividad]]="","",'[5]Formulario PPGR1'!#REF!)</f>
        <v>#REF!</v>
      </c>
      <c r="E1157" s="392" t="e">
        <f>IF(Tabla1[[#This Row],[Código_Actividad]]="","",'[5]Formulario PPGR1'!#REF!)</f>
        <v>#REF!</v>
      </c>
      <c r="F1157" s="392" t="e">
        <f>IF(Tabla1[[#This Row],[Código_Actividad]]="","",'[5]Formulario PPGR1'!#REF!)</f>
        <v>#REF!</v>
      </c>
      <c r="G1157" s="381" t="s">
        <v>3261</v>
      </c>
      <c r="H1157" s="381" t="s">
        <v>3262</v>
      </c>
      <c r="I1157" s="381" t="s">
        <v>1769</v>
      </c>
      <c r="J1157" s="381">
        <v>10</v>
      </c>
      <c r="K1157" s="382">
        <v>950</v>
      </c>
      <c r="L1157" s="382" t="e">
        <f>[6]!Tabla1[[#This Row],[Cantidad de Insumos]]*[6]!Tabla1[[#This Row],[Precio Unitario]]</f>
        <v>#REF!</v>
      </c>
      <c r="M1157" s="383">
        <v>236203</v>
      </c>
      <c r="N1157" s="384" t="s">
        <v>33</v>
      </c>
    </row>
    <row r="1158" spans="2:14" ht="15.75">
      <c r="B1158" s="392" t="e">
        <f>IF(Tabla1[[#This Row],[Código_Actividad]]="","",CONCATENATE(Tabla1[[#This Row],[POA]],".",Tabla1[[#This Row],[SRS]],".",Tabla1[[#This Row],[AREA]],".",Tabla1[[#This Row],[TIPO]]))</f>
        <v>#REF!</v>
      </c>
      <c r="C1158" s="392" t="e">
        <f>IF(Tabla1[[#This Row],[Código_Actividad]]="","",'[5]Formulario PPGR1'!#REF!)</f>
        <v>#REF!</v>
      </c>
      <c r="D1158" s="392" t="e">
        <f>IF(Tabla1[[#This Row],[Código_Actividad]]="","",'[5]Formulario PPGR1'!#REF!)</f>
        <v>#REF!</v>
      </c>
      <c r="E1158" s="392" t="e">
        <f>IF(Tabla1[[#This Row],[Código_Actividad]]="","",'[5]Formulario PPGR1'!#REF!)</f>
        <v>#REF!</v>
      </c>
      <c r="F1158" s="392" t="e">
        <f>IF(Tabla1[[#This Row],[Código_Actividad]]="","",'[5]Formulario PPGR1'!#REF!)</f>
        <v>#REF!</v>
      </c>
      <c r="G1158" s="381" t="s">
        <v>3263</v>
      </c>
      <c r="H1158" s="381" t="s">
        <v>3264</v>
      </c>
      <c r="I1158" s="381" t="s">
        <v>1769</v>
      </c>
      <c r="J1158" s="381">
        <v>30</v>
      </c>
      <c r="K1158" s="382">
        <v>75</v>
      </c>
      <c r="L1158" s="382" t="e">
        <f>[6]!Tabla1[[#This Row],[Cantidad de Insumos]]*[6]!Tabla1[[#This Row],[Precio Unitario]]</f>
        <v>#REF!</v>
      </c>
      <c r="M1158" s="383">
        <v>239905</v>
      </c>
      <c r="N1158" s="384" t="s">
        <v>33</v>
      </c>
    </row>
    <row r="1159" spans="2:14" ht="15.75">
      <c r="B1159" s="392" t="e">
        <f>IF(Tabla1[[#This Row],[Código_Actividad]]="","",CONCATENATE(Tabla1[[#This Row],[POA]],".",Tabla1[[#This Row],[SRS]],".",Tabla1[[#This Row],[AREA]],".",Tabla1[[#This Row],[TIPO]]))</f>
        <v>#REF!</v>
      </c>
      <c r="C1159" s="392" t="e">
        <f>IF(Tabla1[[#This Row],[Código_Actividad]]="","",'[5]Formulario PPGR1'!#REF!)</f>
        <v>#REF!</v>
      </c>
      <c r="D1159" s="392" t="e">
        <f>IF(Tabla1[[#This Row],[Código_Actividad]]="","",'[5]Formulario PPGR1'!#REF!)</f>
        <v>#REF!</v>
      </c>
      <c r="E1159" s="392" t="e">
        <f>IF(Tabla1[[#This Row],[Código_Actividad]]="","",'[5]Formulario PPGR1'!#REF!)</f>
        <v>#REF!</v>
      </c>
      <c r="F1159" s="392" t="e">
        <f>IF(Tabla1[[#This Row],[Código_Actividad]]="","",'[5]Formulario PPGR1'!#REF!)</f>
        <v>#REF!</v>
      </c>
      <c r="G1159" s="381" t="s">
        <v>3265</v>
      </c>
      <c r="H1159" s="381" t="s">
        <v>3266</v>
      </c>
      <c r="I1159" s="381" t="s">
        <v>324</v>
      </c>
      <c r="J1159" s="381">
        <v>10</v>
      </c>
      <c r="K1159" s="382">
        <v>950</v>
      </c>
      <c r="L1159" s="382" t="e">
        <f>[6]!Tabla1[[#This Row],[Cantidad de Insumos]]*[6]!Tabla1[[#This Row],[Precio Unitario]]</f>
        <v>#REF!</v>
      </c>
      <c r="M1159" s="383">
        <v>239601</v>
      </c>
      <c r="N1159" s="384" t="s">
        <v>33</v>
      </c>
    </row>
    <row r="1160" spans="2:14" ht="15.75">
      <c r="B1160" s="392" t="e">
        <f>IF(Tabla1[[#This Row],[Código_Actividad]]="","",CONCATENATE(Tabla1[[#This Row],[POA]],".",Tabla1[[#This Row],[SRS]],".",Tabla1[[#This Row],[AREA]],".",Tabla1[[#This Row],[TIPO]]))</f>
        <v>#REF!</v>
      </c>
      <c r="C1160" s="392" t="e">
        <f>IF(Tabla1[[#This Row],[Código_Actividad]]="","",'[5]Formulario PPGR1'!#REF!)</f>
        <v>#REF!</v>
      </c>
      <c r="D1160" s="392" t="e">
        <f>IF(Tabla1[[#This Row],[Código_Actividad]]="","",'[5]Formulario PPGR1'!#REF!)</f>
        <v>#REF!</v>
      </c>
      <c r="E1160" s="392" t="e">
        <f>IF(Tabla1[[#This Row],[Código_Actividad]]="","",'[5]Formulario PPGR1'!#REF!)</f>
        <v>#REF!</v>
      </c>
      <c r="F1160" s="392" t="e">
        <f>IF(Tabla1[[#This Row],[Código_Actividad]]="","",'[5]Formulario PPGR1'!#REF!)</f>
        <v>#REF!</v>
      </c>
      <c r="G1160" s="381" t="s">
        <v>3267</v>
      </c>
      <c r="H1160" s="381" t="s">
        <v>3268</v>
      </c>
      <c r="I1160" s="381" t="s">
        <v>1769</v>
      </c>
      <c r="J1160" s="381">
        <v>15</v>
      </c>
      <c r="K1160" s="382">
        <v>875</v>
      </c>
      <c r="L1160" s="382" t="e">
        <f>[6]!Tabla1[[#This Row],[Cantidad de Insumos]]*[6]!Tabla1[[#This Row],[Precio Unitario]]</f>
        <v>#REF!</v>
      </c>
      <c r="M1160" s="383">
        <v>237206</v>
      </c>
      <c r="N1160" s="384" t="s">
        <v>33</v>
      </c>
    </row>
    <row r="1161" spans="2:14" ht="15.75">
      <c r="B1161" s="392" t="e">
        <f>IF(Tabla1[[#This Row],[Código_Actividad]]="","",CONCATENATE(Tabla1[[#This Row],[POA]],".",Tabla1[[#This Row],[SRS]],".",Tabla1[[#This Row],[AREA]],".",Tabla1[[#This Row],[TIPO]]))</f>
        <v>#REF!</v>
      </c>
      <c r="C1161" s="392" t="e">
        <f>IF(Tabla1[[#This Row],[Código_Actividad]]="","",'[5]Formulario PPGR1'!#REF!)</f>
        <v>#REF!</v>
      </c>
      <c r="D1161" s="392" t="e">
        <f>IF(Tabla1[[#This Row],[Código_Actividad]]="","",'[5]Formulario PPGR1'!#REF!)</f>
        <v>#REF!</v>
      </c>
      <c r="E1161" s="392" t="e">
        <f>IF(Tabla1[[#This Row],[Código_Actividad]]="","",'[5]Formulario PPGR1'!#REF!)</f>
        <v>#REF!</v>
      </c>
      <c r="F1161" s="392" t="e">
        <f>IF(Tabla1[[#This Row],[Código_Actividad]]="","",'[5]Formulario PPGR1'!#REF!)</f>
        <v>#REF!</v>
      </c>
      <c r="G1161" s="381" t="s">
        <v>3269</v>
      </c>
      <c r="H1161" s="381" t="s">
        <v>3270</v>
      </c>
      <c r="I1161" s="381" t="s">
        <v>1769</v>
      </c>
      <c r="J1161" s="381">
        <v>13</v>
      </c>
      <c r="K1161" s="382">
        <v>850</v>
      </c>
      <c r="L1161" s="382" t="e">
        <f>[6]!Tabla1[[#This Row],[Cantidad de Insumos]]*[6]!Tabla1[[#This Row],[Precio Unitario]]</f>
        <v>#REF!</v>
      </c>
      <c r="M1161" s="383">
        <v>237206</v>
      </c>
      <c r="N1161" s="384" t="s">
        <v>33</v>
      </c>
    </row>
    <row r="1162" spans="2:14" ht="15.75">
      <c r="B1162" s="392" t="e">
        <f>IF(Tabla1[[#This Row],[Código_Actividad]]="","",CONCATENATE(Tabla1[[#This Row],[POA]],".",Tabla1[[#This Row],[SRS]],".",Tabla1[[#This Row],[AREA]],".",Tabla1[[#This Row],[TIPO]]))</f>
        <v>#REF!</v>
      </c>
      <c r="C1162" s="392" t="e">
        <f>IF(Tabla1[[#This Row],[Código_Actividad]]="","",'[5]Formulario PPGR1'!#REF!)</f>
        <v>#REF!</v>
      </c>
      <c r="D1162" s="392" t="e">
        <f>IF(Tabla1[[#This Row],[Código_Actividad]]="","",'[5]Formulario PPGR1'!#REF!)</f>
        <v>#REF!</v>
      </c>
      <c r="E1162" s="392" t="e">
        <f>IF(Tabla1[[#This Row],[Código_Actividad]]="","",'[5]Formulario PPGR1'!#REF!)</f>
        <v>#REF!</v>
      </c>
      <c r="F1162" s="392" t="e">
        <f>IF(Tabla1[[#This Row],[Código_Actividad]]="","",'[5]Formulario PPGR1'!#REF!)</f>
        <v>#REF!</v>
      </c>
      <c r="G1162" s="381" t="s">
        <v>3269</v>
      </c>
      <c r="H1162" s="381" t="s">
        <v>3271</v>
      </c>
      <c r="I1162" s="381" t="s">
        <v>1769</v>
      </c>
      <c r="J1162" s="381">
        <v>15</v>
      </c>
      <c r="K1162" s="382">
        <v>650</v>
      </c>
      <c r="L1162" s="382" t="e">
        <f>[6]!Tabla1[[#This Row],[Cantidad de Insumos]]*[6]!Tabla1[[#This Row],[Precio Unitario]]</f>
        <v>#REF!</v>
      </c>
      <c r="M1162" s="383">
        <v>237206</v>
      </c>
      <c r="N1162" s="384" t="s">
        <v>33</v>
      </c>
    </row>
    <row r="1163" spans="2:14" ht="15.75">
      <c r="B1163" s="392" t="e">
        <f>IF(Tabla1[[#This Row],[Código_Actividad]]="","",CONCATENATE(Tabla1[[#This Row],[POA]],".",Tabla1[[#This Row],[SRS]],".",Tabla1[[#This Row],[AREA]],".",Tabla1[[#This Row],[TIPO]]))</f>
        <v>#REF!</v>
      </c>
      <c r="C1163" s="392" t="e">
        <f>IF(Tabla1[[#This Row],[Código_Actividad]]="","",'[5]Formulario PPGR1'!#REF!)</f>
        <v>#REF!</v>
      </c>
      <c r="D1163" s="392" t="e">
        <f>IF(Tabla1[[#This Row],[Código_Actividad]]="","",'[5]Formulario PPGR1'!#REF!)</f>
        <v>#REF!</v>
      </c>
      <c r="E1163" s="392" t="e">
        <f>IF(Tabla1[[#This Row],[Código_Actividad]]="","",'[5]Formulario PPGR1'!#REF!)</f>
        <v>#REF!</v>
      </c>
      <c r="F1163" s="392" t="e">
        <f>IF(Tabla1[[#This Row],[Código_Actividad]]="","",'[5]Formulario PPGR1'!#REF!)</f>
        <v>#REF!</v>
      </c>
      <c r="G1163" s="381" t="s">
        <v>3269</v>
      </c>
      <c r="H1163" s="381" t="s">
        <v>3272</v>
      </c>
      <c r="I1163" s="381" t="s">
        <v>1769</v>
      </c>
      <c r="J1163" s="381">
        <v>15</v>
      </c>
      <c r="K1163" s="382">
        <v>750</v>
      </c>
      <c r="L1163" s="382" t="e">
        <f>[6]!Tabla1[[#This Row],[Cantidad de Insumos]]*[6]!Tabla1[[#This Row],[Precio Unitario]]</f>
        <v>#REF!</v>
      </c>
      <c r="M1163" s="383">
        <v>237206</v>
      </c>
      <c r="N1163" s="384" t="s">
        <v>33</v>
      </c>
    </row>
    <row r="1164" spans="2:14" ht="15.75">
      <c r="B1164" s="392" t="e">
        <f>IF(Tabla1[[#This Row],[Código_Actividad]]="","",CONCATENATE(Tabla1[[#This Row],[POA]],".",Tabla1[[#This Row],[SRS]],".",Tabla1[[#This Row],[AREA]],".",Tabla1[[#This Row],[TIPO]]))</f>
        <v>#REF!</v>
      </c>
      <c r="C1164" s="392" t="e">
        <f>IF(Tabla1[[#This Row],[Código_Actividad]]="","",'[5]Formulario PPGR1'!#REF!)</f>
        <v>#REF!</v>
      </c>
      <c r="D1164" s="392" t="e">
        <f>IF(Tabla1[[#This Row],[Código_Actividad]]="","",'[5]Formulario PPGR1'!#REF!)</f>
        <v>#REF!</v>
      </c>
      <c r="E1164" s="392" t="e">
        <f>IF(Tabla1[[#This Row],[Código_Actividad]]="","",'[5]Formulario PPGR1'!#REF!)</f>
        <v>#REF!</v>
      </c>
      <c r="F1164" s="392" t="e">
        <f>IF(Tabla1[[#This Row],[Código_Actividad]]="","",'[5]Formulario PPGR1'!#REF!)</f>
        <v>#REF!</v>
      </c>
      <c r="G1164" s="381" t="s">
        <v>3273</v>
      </c>
      <c r="H1164" s="381" t="s">
        <v>3274</v>
      </c>
      <c r="I1164" s="381" t="s">
        <v>1769</v>
      </c>
      <c r="J1164" s="381">
        <v>2</v>
      </c>
      <c r="K1164" s="382">
        <v>400</v>
      </c>
      <c r="L1164" s="382" t="e">
        <f>[6]!Tabla1[[#This Row],[Cantidad de Insumos]]*[6]!Tabla1[[#This Row],[Precio Unitario]]</f>
        <v>#REF!</v>
      </c>
      <c r="M1164" s="383">
        <v>237206</v>
      </c>
      <c r="N1164" s="384" t="s">
        <v>33</v>
      </c>
    </row>
    <row r="1165" spans="2:14" ht="15.75">
      <c r="B1165" s="392" t="e">
        <f>IF(Tabla1[[#This Row],[Código_Actividad]]="","",CONCATENATE(Tabla1[[#This Row],[POA]],".",Tabla1[[#This Row],[SRS]],".",Tabla1[[#This Row],[AREA]],".",Tabla1[[#This Row],[TIPO]]))</f>
        <v>#REF!</v>
      </c>
      <c r="C1165" s="392" t="e">
        <f>IF(Tabla1[[#This Row],[Código_Actividad]]="","",'[5]Formulario PPGR1'!#REF!)</f>
        <v>#REF!</v>
      </c>
      <c r="D1165" s="392" t="e">
        <f>IF(Tabla1[[#This Row],[Código_Actividad]]="","",'[5]Formulario PPGR1'!#REF!)</f>
        <v>#REF!</v>
      </c>
      <c r="E1165" s="392" t="e">
        <f>IF(Tabla1[[#This Row],[Código_Actividad]]="","",'[5]Formulario PPGR1'!#REF!)</f>
        <v>#REF!</v>
      </c>
      <c r="F1165" s="392" t="e">
        <f>IF(Tabla1[[#This Row],[Código_Actividad]]="","",'[5]Formulario PPGR1'!#REF!)</f>
        <v>#REF!</v>
      </c>
      <c r="G1165" s="381" t="s">
        <v>3275</v>
      </c>
      <c r="H1165" s="381" t="s">
        <v>3276</v>
      </c>
      <c r="I1165" s="381" t="s">
        <v>1769</v>
      </c>
      <c r="J1165" s="381">
        <v>10</v>
      </c>
      <c r="K1165" s="382">
        <v>75</v>
      </c>
      <c r="L1165" s="382" t="e">
        <f>[6]!Tabla1[[#This Row],[Cantidad de Insumos]]*[6]!Tabla1[[#This Row],[Precio Unitario]]</f>
        <v>#REF!</v>
      </c>
      <c r="M1165" s="383">
        <v>237105</v>
      </c>
      <c r="N1165" s="384" t="s">
        <v>33</v>
      </c>
    </row>
    <row r="1166" spans="2:14" ht="15.75">
      <c r="B1166" s="392" t="e">
        <f>IF(Tabla1[[#This Row],[Código_Actividad]]="","",CONCATENATE(Tabla1[[#This Row],[POA]],".",Tabla1[[#This Row],[SRS]],".",Tabla1[[#This Row],[AREA]],".",Tabla1[[#This Row],[TIPO]]))</f>
        <v>#REF!</v>
      </c>
      <c r="C1166" s="392" t="e">
        <f>IF(Tabla1[[#This Row],[Código_Actividad]]="","",'[5]Formulario PPGR1'!#REF!)</f>
        <v>#REF!</v>
      </c>
      <c r="D1166" s="392" t="e">
        <f>IF(Tabla1[[#This Row],[Código_Actividad]]="","",'[5]Formulario PPGR1'!#REF!)</f>
        <v>#REF!</v>
      </c>
      <c r="E1166" s="392" t="e">
        <f>IF(Tabla1[[#This Row],[Código_Actividad]]="","",'[5]Formulario PPGR1'!#REF!)</f>
        <v>#REF!</v>
      </c>
      <c r="F1166" s="392" t="e">
        <f>IF(Tabla1[[#This Row],[Código_Actividad]]="","",'[5]Formulario PPGR1'!#REF!)</f>
        <v>#REF!</v>
      </c>
      <c r="G1166" s="381" t="s">
        <v>3277</v>
      </c>
      <c r="H1166" s="381" t="s">
        <v>3278</v>
      </c>
      <c r="I1166" s="381" t="s">
        <v>1769</v>
      </c>
      <c r="J1166" s="381">
        <v>15</v>
      </c>
      <c r="K1166" s="382">
        <v>75</v>
      </c>
      <c r="L1166" s="382" t="e">
        <f>[6]!Tabla1[[#This Row],[Cantidad de Insumos]]*[6]!Tabla1[[#This Row],[Precio Unitario]]</f>
        <v>#REF!</v>
      </c>
      <c r="M1166" s="383">
        <v>239802</v>
      </c>
      <c r="N1166" s="384" t="s">
        <v>33</v>
      </c>
    </row>
    <row r="1167" spans="2:14" ht="15.75">
      <c r="B1167" s="392" t="e">
        <f>IF(Tabla1[[#This Row],[Código_Actividad]]="","",CONCATENATE(Tabla1[[#This Row],[POA]],".",Tabla1[[#This Row],[SRS]],".",Tabla1[[#This Row],[AREA]],".",Tabla1[[#This Row],[TIPO]]))</f>
        <v>#REF!</v>
      </c>
      <c r="C1167" s="392" t="e">
        <f>IF(Tabla1[[#This Row],[Código_Actividad]]="","",'[5]Formulario PPGR1'!#REF!)</f>
        <v>#REF!</v>
      </c>
      <c r="D1167" s="392" t="e">
        <f>IF(Tabla1[[#This Row],[Código_Actividad]]="","",'[5]Formulario PPGR1'!#REF!)</f>
        <v>#REF!</v>
      </c>
      <c r="E1167" s="392" t="e">
        <f>IF(Tabla1[[#This Row],[Código_Actividad]]="","",'[5]Formulario PPGR1'!#REF!)</f>
        <v>#REF!</v>
      </c>
      <c r="F1167" s="392" t="e">
        <f>IF(Tabla1[[#This Row],[Código_Actividad]]="","",'[5]Formulario PPGR1'!#REF!)</f>
        <v>#REF!</v>
      </c>
      <c r="G1167" s="381" t="s">
        <v>3279</v>
      </c>
      <c r="H1167" s="381" t="s">
        <v>3280</v>
      </c>
      <c r="I1167" s="381" t="s">
        <v>1769</v>
      </c>
      <c r="J1167" s="381">
        <v>20</v>
      </c>
      <c r="K1167" s="382">
        <v>75</v>
      </c>
      <c r="L1167" s="382" t="e">
        <f>[6]!Tabla1[[#This Row],[Cantidad de Insumos]]*[6]!Tabla1[[#This Row],[Precio Unitario]]</f>
        <v>#REF!</v>
      </c>
      <c r="M1167" s="383">
        <v>239802</v>
      </c>
      <c r="N1167" s="384" t="s">
        <v>33</v>
      </c>
    </row>
    <row r="1168" spans="2:14" ht="15.75">
      <c r="B1168" s="392" t="e">
        <f>IF(Tabla1[[#This Row],[Código_Actividad]]="","",CONCATENATE(Tabla1[[#This Row],[POA]],".",Tabla1[[#This Row],[SRS]],".",Tabla1[[#This Row],[AREA]],".",Tabla1[[#This Row],[TIPO]]))</f>
        <v>#REF!</v>
      </c>
      <c r="C1168" s="392" t="e">
        <f>IF(Tabla1[[#This Row],[Código_Actividad]]="","",'[5]Formulario PPGR1'!#REF!)</f>
        <v>#REF!</v>
      </c>
      <c r="D1168" s="392" t="e">
        <f>IF(Tabla1[[#This Row],[Código_Actividad]]="","",'[5]Formulario PPGR1'!#REF!)</f>
        <v>#REF!</v>
      </c>
      <c r="E1168" s="392" t="e">
        <f>IF(Tabla1[[#This Row],[Código_Actividad]]="","",'[5]Formulario PPGR1'!#REF!)</f>
        <v>#REF!</v>
      </c>
      <c r="F1168" s="392" t="e">
        <f>IF(Tabla1[[#This Row],[Código_Actividad]]="","",'[5]Formulario PPGR1'!#REF!)</f>
        <v>#REF!</v>
      </c>
      <c r="G1168" s="381" t="s">
        <v>3281</v>
      </c>
      <c r="H1168" s="381" t="s">
        <v>3282</v>
      </c>
      <c r="I1168" s="381" t="s">
        <v>3283</v>
      </c>
      <c r="J1168" s="381">
        <v>1000</v>
      </c>
      <c r="K1168" s="382">
        <v>55</v>
      </c>
      <c r="L1168" s="382" t="e">
        <f>[6]!Tabla1[[#This Row],[Cantidad de Insumos]]*[6]!Tabla1[[#This Row],[Precio Unitario]]</f>
        <v>#REF!</v>
      </c>
      <c r="M1168" s="383">
        <v>239601</v>
      </c>
      <c r="N1168" s="384" t="s">
        <v>33</v>
      </c>
    </row>
    <row r="1169" spans="2:14" ht="15.75">
      <c r="B1169" s="392" t="e">
        <f>IF(Tabla1[[#This Row],[Código_Actividad]]="","",CONCATENATE(Tabla1[[#This Row],[POA]],".",Tabla1[[#This Row],[SRS]],".",Tabla1[[#This Row],[AREA]],".",Tabla1[[#This Row],[TIPO]]))</f>
        <v>#REF!</v>
      </c>
      <c r="C1169" s="392" t="e">
        <f>IF(Tabla1[[#This Row],[Código_Actividad]]="","",'[5]Formulario PPGR1'!#REF!)</f>
        <v>#REF!</v>
      </c>
      <c r="D1169" s="392" t="e">
        <f>IF(Tabla1[[#This Row],[Código_Actividad]]="","",'[5]Formulario PPGR1'!#REF!)</f>
        <v>#REF!</v>
      </c>
      <c r="E1169" s="392" t="e">
        <f>IF(Tabla1[[#This Row],[Código_Actividad]]="","",'[5]Formulario PPGR1'!#REF!)</f>
        <v>#REF!</v>
      </c>
      <c r="F1169" s="392" t="e">
        <f>IF(Tabla1[[#This Row],[Código_Actividad]]="","",'[5]Formulario PPGR1'!#REF!)</f>
        <v>#REF!</v>
      </c>
      <c r="G1169" s="381" t="s">
        <v>3284</v>
      </c>
      <c r="H1169" s="381" t="s">
        <v>3285</v>
      </c>
      <c r="I1169" s="381" t="s">
        <v>1769</v>
      </c>
      <c r="J1169" s="381">
        <v>100</v>
      </c>
      <c r="K1169" s="382">
        <v>1</v>
      </c>
      <c r="L1169" s="382" t="e">
        <f>[6]!Tabla1[[#This Row],[Cantidad de Insumos]]*[6]!Tabla1[[#This Row],[Precio Unitario]]</f>
        <v>#REF!</v>
      </c>
      <c r="M1169" s="383">
        <v>236306</v>
      </c>
      <c r="N1169" s="384" t="s">
        <v>33</v>
      </c>
    </row>
    <row r="1170" spans="2:14" ht="15.75">
      <c r="B1170" s="392" t="e">
        <f>IF(Tabla1[[#This Row],[Código_Actividad]]="","",CONCATENATE(Tabla1[[#This Row],[POA]],".",Tabla1[[#This Row],[SRS]],".",Tabla1[[#This Row],[AREA]],".",Tabla1[[#This Row],[TIPO]]))</f>
        <v>#REF!</v>
      </c>
      <c r="C1170" s="392" t="e">
        <f>IF(Tabla1[[#This Row],[Código_Actividad]]="","",'[5]Formulario PPGR1'!#REF!)</f>
        <v>#REF!</v>
      </c>
      <c r="D1170" s="392" t="e">
        <f>IF(Tabla1[[#This Row],[Código_Actividad]]="","",'[5]Formulario PPGR1'!#REF!)</f>
        <v>#REF!</v>
      </c>
      <c r="E1170" s="392" t="e">
        <f>IF(Tabla1[[#This Row],[Código_Actividad]]="","",'[5]Formulario PPGR1'!#REF!)</f>
        <v>#REF!</v>
      </c>
      <c r="F1170" s="392" t="e">
        <f>IF(Tabla1[[#This Row],[Código_Actividad]]="","",'[5]Formulario PPGR1'!#REF!)</f>
        <v>#REF!</v>
      </c>
      <c r="G1170" s="381" t="s">
        <v>3286</v>
      </c>
      <c r="H1170" s="381" t="s">
        <v>3287</v>
      </c>
      <c r="I1170" s="381" t="s">
        <v>3125</v>
      </c>
      <c r="J1170" s="381">
        <v>1</v>
      </c>
      <c r="K1170" s="382">
        <v>1125</v>
      </c>
      <c r="L1170" s="382" t="e">
        <f>[6]!Tabla1[[#This Row],[Cantidad de Insumos]]*[6]!Tabla1[[#This Row],[Precio Unitario]]</f>
        <v>#REF!</v>
      </c>
      <c r="M1170" s="383">
        <v>232101</v>
      </c>
      <c r="N1170" s="384" t="s">
        <v>33</v>
      </c>
    </row>
    <row r="1171" spans="2:14" ht="15.75">
      <c r="B1171" s="392" t="e">
        <f>IF(Tabla1[[#This Row],[Código_Actividad]]="","",CONCATENATE(Tabla1[[#This Row],[POA]],".",Tabla1[[#This Row],[SRS]],".",Tabla1[[#This Row],[AREA]],".",Tabla1[[#This Row],[TIPO]]))</f>
        <v>#REF!</v>
      </c>
      <c r="C1171" s="392" t="e">
        <f>IF(Tabla1[[#This Row],[Código_Actividad]]="","",'[5]Formulario PPGR1'!#REF!)</f>
        <v>#REF!</v>
      </c>
      <c r="D1171" s="392" t="e">
        <f>IF(Tabla1[[#This Row],[Código_Actividad]]="","",'[5]Formulario PPGR1'!#REF!)</f>
        <v>#REF!</v>
      </c>
      <c r="E1171" s="392" t="e">
        <f>IF(Tabla1[[#This Row],[Código_Actividad]]="","",'[5]Formulario PPGR1'!#REF!)</f>
        <v>#REF!</v>
      </c>
      <c r="F1171" s="392" t="e">
        <f>IF(Tabla1[[#This Row],[Código_Actividad]]="","",'[5]Formulario PPGR1'!#REF!)</f>
        <v>#REF!</v>
      </c>
      <c r="G1171" s="381" t="s">
        <v>3288</v>
      </c>
      <c r="H1171" s="381" t="s">
        <v>3289</v>
      </c>
      <c r="I1171" s="381" t="s">
        <v>1769</v>
      </c>
      <c r="J1171" s="381">
        <v>2</v>
      </c>
      <c r="K1171" s="382">
        <v>3000</v>
      </c>
      <c r="L1171" s="382" t="e">
        <f>[6]!Tabla1[[#This Row],[Cantidad de Insumos]]*[6]!Tabla1[[#This Row],[Precio Unitario]]</f>
        <v>#REF!</v>
      </c>
      <c r="M1171" s="383">
        <v>237206</v>
      </c>
      <c r="N1171" s="384" t="s">
        <v>33</v>
      </c>
    </row>
    <row r="1172" spans="2:14" ht="15.75">
      <c r="B1172" s="392" t="e">
        <f>IF(Tabla1[[#This Row],[Código_Actividad]]="","",CONCATENATE(Tabla1[[#This Row],[POA]],".",Tabla1[[#This Row],[SRS]],".",Tabla1[[#This Row],[AREA]],".",Tabla1[[#This Row],[TIPO]]))</f>
        <v>#REF!</v>
      </c>
      <c r="C1172" s="392" t="e">
        <f>IF(Tabla1[[#This Row],[Código_Actividad]]="","",'[5]Formulario PPGR1'!#REF!)</f>
        <v>#REF!</v>
      </c>
      <c r="D1172" s="392" t="e">
        <f>IF(Tabla1[[#This Row],[Código_Actividad]]="","",'[5]Formulario PPGR1'!#REF!)</f>
        <v>#REF!</v>
      </c>
      <c r="E1172" s="392" t="e">
        <f>IF(Tabla1[[#This Row],[Código_Actividad]]="","",'[5]Formulario PPGR1'!#REF!)</f>
        <v>#REF!</v>
      </c>
      <c r="F1172" s="392" t="e">
        <f>IF(Tabla1[[#This Row],[Código_Actividad]]="","",'[5]Formulario PPGR1'!#REF!)</f>
        <v>#REF!</v>
      </c>
      <c r="G1172" s="381" t="s">
        <v>3290</v>
      </c>
      <c r="H1172" s="381" t="s">
        <v>3291</v>
      </c>
      <c r="I1172" s="381" t="s">
        <v>1769</v>
      </c>
      <c r="J1172" s="381">
        <v>1</v>
      </c>
      <c r="K1172" s="382">
        <v>2500</v>
      </c>
      <c r="L1172" s="382" t="e">
        <f>[6]!Tabla1[[#This Row],[Cantidad de Insumos]]*[6]!Tabla1[[#This Row],[Precio Unitario]]</f>
        <v>#REF!</v>
      </c>
      <c r="M1172" s="383">
        <v>237206</v>
      </c>
      <c r="N1172" s="384" t="s">
        <v>33</v>
      </c>
    </row>
    <row r="1173" spans="2:14" ht="15.75">
      <c r="B1173" s="392" t="e">
        <f>IF(Tabla1[[#This Row],[Código_Actividad]]="","",CONCATENATE(Tabla1[[#This Row],[POA]],".",Tabla1[[#This Row],[SRS]],".",Tabla1[[#This Row],[AREA]],".",Tabla1[[#This Row],[TIPO]]))</f>
        <v>#REF!</v>
      </c>
      <c r="C1173" s="392" t="e">
        <f>IF(Tabla1[[#This Row],[Código_Actividad]]="","",'[5]Formulario PPGR1'!#REF!)</f>
        <v>#REF!</v>
      </c>
      <c r="D1173" s="392" t="e">
        <f>IF(Tabla1[[#This Row],[Código_Actividad]]="","",'[5]Formulario PPGR1'!#REF!)</f>
        <v>#REF!</v>
      </c>
      <c r="E1173" s="392" t="e">
        <f>IF(Tabla1[[#This Row],[Código_Actividad]]="","",'[5]Formulario PPGR1'!#REF!)</f>
        <v>#REF!</v>
      </c>
      <c r="F1173" s="392" t="e">
        <f>IF(Tabla1[[#This Row],[Código_Actividad]]="","",'[5]Formulario PPGR1'!#REF!)</f>
        <v>#REF!</v>
      </c>
      <c r="G1173" s="381" t="s">
        <v>3292</v>
      </c>
      <c r="H1173" s="381" t="s">
        <v>3293</v>
      </c>
      <c r="I1173" s="381" t="s">
        <v>3004</v>
      </c>
      <c r="J1173" s="381">
        <v>2</v>
      </c>
      <c r="K1173" s="382">
        <v>15</v>
      </c>
      <c r="L1173" s="382" t="e">
        <f>[6]!Tabla1[[#This Row],[Cantidad de Insumos]]*[6]!Tabla1[[#This Row],[Precio Unitario]]</f>
        <v>#REF!</v>
      </c>
      <c r="M1173" s="383">
        <v>235501</v>
      </c>
      <c r="N1173" s="384" t="s">
        <v>33</v>
      </c>
    </row>
    <row r="1174" spans="2:14" ht="15.75">
      <c r="B1174" s="392" t="e">
        <f>IF(Tabla1[[#This Row],[Código_Actividad]]="","",CONCATENATE(Tabla1[[#This Row],[POA]],".",Tabla1[[#This Row],[SRS]],".",Tabla1[[#This Row],[AREA]],".",Tabla1[[#This Row],[TIPO]]))</f>
        <v>#REF!</v>
      </c>
      <c r="C1174" s="392" t="e">
        <f>IF(Tabla1[[#This Row],[Código_Actividad]]="","",'[5]Formulario PPGR1'!#REF!)</f>
        <v>#REF!</v>
      </c>
      <c r="D1174" s="392" t="e">
        <f>IF(Tabla1[[#This Row],[Código_Actividad]]="","",'[5]Formulario PPGR1'!#REF!)</f>
        <v>#REF!</v>
      </c>
      <c r="E1174" s="392" t="e">
        <f>IF(Tabla1[[#This Row],[Código_Actividad]]="","",'[5]Formulario PPGR1'!#REF!)</f>
        <v>#REF!</v>
      </c>
      <c r="F1174" s="392" t="e">
        <f>IF(Tabla1[[#This Row],[Código_Actividad]]="","",'[5]Formulario PPGR1'!#REF!)</f>
        <v>#REF!</v>
      </c>
      <c r="G1174" s="381" t="s">
        <v>3294</v>
      </c>
      <c r="H1174" s="381" t="s">
        <v>3295</v>
      </c>
      <c r="I1174" s="381" t="s">
        <v>1769</v>
      </c>
      <c r="J1174" s="381">
        <v>3</v>
      </c>
      <c r="K1174" s="382">
        <v>175</v>
      </c>
      <c r="L1174" s="382" t="e">
        <f>[6]!Tabla1[[#This Row],[Cantidad de Insumos]]*[6]!Tabla1[[#This Row],[Precio Unitario]]</f>
        <v>#REF!</v>
      </c>
      <c r="M1174" s="383">
        <v>237206</v>
      </c>
      <c r="N1174" s="384" t="s">
        <v>33</v>
      </c>
    </row>
    <row r="1175" spans="2:14" ht="15.75">
      <c r="B1175" s="392" t="e">
        <f>IF(Tabla1[[#This Row],[Código_Actividad]]="","",CONCATENATE(Tabla1[[#This Row],[POA]],".",Tabla1[[#This Row],[SRS]],".",Tabla1[[#This Row],[AREA]],".",Tabla1[[#This Row],[TIPO]]))</f>
        <v>#REF!</v>
      </c>
      <c r="C1175" s="392" t="e">
        <f>IF(Tabla1[[#This Row],[Código_Actividad]]="","",'[5]Formulario PPGR1'!#REF!)</f>
        <v>#REF!</v>
      </c>
      <c r="D1175" s="392" t="e">
        <f>IF(Tabla1[[#This Row],[Código_Actividad]]="","",'[5]Formulario PPGR1'!#REF!)</f>
        <v>#REF!</v>
      </c>
      <c r="E1175" s="392" t="e">
        <f>IF(Tabla1[[#This Row],[Código_Actividad]]="","",'[5]Formulario PPGR1'!#REF!)</f>
        <v>#REF!</v>
      </c>
      <c r="F1175" s="392" t="e">
        <f>IF(Tabla1[[#This Row],[Código_Actividad]]="","",'[5]Formulario PPGR1'!#REF!)</f>
        <v>#REF!</v>
      </c>
      <c r="G1175" s="381" t="s">
        <v>3296</v>
      </c>
      <c r="H1175" s="381" t="s">
        <v>3297</v>
      </c>
      <c r="I1175" s="381" t="s">
        <v>3004</v>
      </c>
      <c r="J1175" s="381">
        <v>2</v>
      </c>
      <c r="K1175" s="382">
        <v>15</v>
      </c>
      <c r="L1175" s="382" t="e">
        <f>[6]!Tabla1[[#This Row],[Cantidad de Insumos]]*[6]!Tabla1[[#This Row],[Precio Unitario]]</f>
        <v>#REF!</v>
      </c>
      <c r="M1175" s="383">
        <v>235501</v>
      </c>
      <c r="N1175" s="384" t="s">
        <v>33</v>
      </c>
    </row>
    <row r="1176" spans="2:14" ht="15.75">
      <c r="B1176" s="392" t="e">
        <f>IF(Tabla1[[#This Row],[Código_Actividad]]="","",CONCATENATE(Tabla1[[#This Row],[POA]],".",Tabla1[[#This Row],[SRS]],".",Tabla1[[#This Row],[AREA]],".",Tabla1[[#This Row],[TIPO]]))</f>
        <v>#REF!</v>
      </c>
      <c r="C1176" s="392" t="e">
        <f>IF(Tabla1[[#This Row],[Código_Actividad]]="","",'[5]Formulario PPGR1'!#REF!)</f>
        <v>#REF!</v>
      </c>
      <c r="D1176" s="392" t="e">
        <f>IF(Tabla1[[#This Row],[Código_Actividad]]="","",'[5]Formulario PPGR1'!#REF!)</f>
        <v>#REF!</v>
      </c>
      <c r="E1176" s="392" t="e">
        <f>IF(Tabla1[[#This Row],[Código_Actividad]]="","",'[5]Formulario PPGR1'!#REF!)</f>
        <v>#REF!</v>
      </c>
      <c r="F1176" s="392" t="e">
        <f>IF(Tabla1[[#This Row],[Código_Actividad]]="","",'[5]Formulario PPGR1'!#REF!)</f>
        <v>#REF!</v>
      </c>
      <c r="G1176" s="381" t="s">
        <v>3298</v>
      </c>
      <c r="H1176" s="381" t="s">
        <v>3299</v>
      </c>
      <c r="I1176" s="381" t="s">
        <v>1769</v>
      </c>
      <c r="J1176" s="381">
        <v>15</v>
      </c>
      <c r="K1176" s="382">
        <v>250</v>
      </c>
      <c r="L1176" s="382" t="e">
        <f>[6]!Tabla1[[#This Row],[Cantidad de Insumos]]*[6]!Tabla1[[#This Row],[Precio Unitario]]</f>
        <v>#REF!</v>
      </c>
      <c r="M1176" s="383">
        <v>239601</v>
      </c>
      <c r="N1176" s="384" t="s">
        <v>33</v>
      </c>
    </row>
    <row r="1177" spans="2:14" ht="15.75">
      <c r="B1177" s="392" t="e">
        <f>IF(Tabla1[[#This Row],[Código_Actividad]]="","",CONCATENATE(Tabla1[[#This Row],[POA]],".",Tabla1[[#This Row],[SRS]],".",Tabla1[[#This Row],[AREA]],".",Tabla1[[#This Row],[TIPO]]))</f>
        <v>#REF!</v>
      </c>
      <c r="C1177" s="392" t="e">
        <f>IF(Tabla1[[#This Row],[Código_Actividad]]="","",'[5]Formulario PPGR1'!#REF!)</f>
        <v>#REF!</v>
      </c>
      <c r="D1177" s="392" t="e">
        <f>IF(Tabla1[[#This Row],[Código_Actividad]]="","",'[5]Formulario PPGR1'!#REF!)</f>
        <v>#REF!</v>
      </c>
      <c r="E1177" s="392" t="e">
        <f>IF(Tabla1[[#This Row],[Código_Actividad]]="","",'[5]Formulario PPGR1'!#REF!)</f>
        <v>#REF!</v>
      </c>
      <c r="F1177" s="392" t="e">
        <f>IF(Tabla1[[#This Row],[Código_Actividad]]="","",'[5]Formulario PPGR1'!#REF!)</f>
        <v>#REF!</v>
      </c>
      <c r="G1177" s="381" t="s">
        <v>3300</v>
      </c>
      <c r="H1177" s="381" t="s">
        <v>3301</v>
      </c>
      <c r="I1177" s="381" t="s">
        <v>1769</v>
      </c>
      <c r="J1177" s="381">
        <v>20</v>
      </c>
      <c r="K1177" s="382">
        <v>75</v>
      </c>
      <c r="L1177" s="382" t="e">
        <f>[6]!Tabla1[[#This Row],[Cantidad de Insumos]]*[6]!Tabla1[[#This Row],[Precio Unitario]]</f>
        <v>#REF!</v>
      </c>
      <c r="M1177" s="383">
        <v>239904</v>
      </c>
      <c r="N1177" s="384" t="s">
        <v>33</v>
      </c>
    </row>
    <row r="1178" spans="2:14" ht="15.75">
      <c r="B1178" s="392" t="e">
        <f>IF(Tabla1[[#This Row],[Código_Actividad]]="","",CONCATENATE(Tabla1[[#This Row],[POA]],".",Tabla1[[#This Row],[SRS]],".",Tabla1[[#This Row],[AREA]],".",Tabla1[[#This Row],[TIPO]]))</f>
        <v>#REF!</v>
      </c>
      <c r="C1178" s="392" t="e">
        <f>IF(Tabla1[[#This Row],[Código_Actividad]]="","",'[5]Formulario PPGR1'!#REF!)</f>
        <v>#REF!</v>
      </c>
      <c r="D1178" s="392" t="e">
        <f>IF(Tabla1[[#This Row],[Código_Actividad]]="","",'[5]Formulario PPGR1'!#REF!)</f>
        <v>#REF!</v>
      </c>
      <c r="E1178" s="392" t="e">
        <f>IF(Tabla1[[#This Row],[Código_Actividad]]="","",'[5]Formulario PPGR1'!#REF!)</f>
        <v>#REF!</v>
      </c>
      <c r="F1178" s="392" t="e">
        <f>IF(Tabla1[[#This Row],[Código_Actividad]]="","",'[5]Formulario PPGR1'!#REF!)</f>
        <v>#REF!</v>
      </c>
      <c r="G1178" s="381" t="s">
        <v>3302</v>
      </c>
      <c r="H1178" s="381" t="s">
        <v>3303</v>
      </c>
      <c r="I1178" s="381" t="s">
        <v>1769</v>
      </c>
      <c r="J1178" s="381">
        <v>2</v>
      </c>
      <c r="K1178" s="382">
        <v>35</v>
      </c>
      <c r="L1178" s="382" t="e">
        <f>[6]!Tabla1[[#This Row],[Cantidad de Insumos]]*[6]!Tabla1[[#This Row],[Precio Unitario]]</f>
        <v>#REF!</v>
      </c>
      <c r="M1178" s="383">
        <v>239801</v>
      </c>
      <c r="N1178" s="384" t="s">
        <v>33</v>
      </c>
    </row>
    <row r="1179" spans="2:14" ht="15.75">
      <c r="B1179" s="392" t="e">
        <f>IF(Tabla1[[#This Row],[Código_Actividad]]="","",CONCATENATE(Tabla1[[#This Row],[POA]],".",Tabla1[[#This Row],[SRS]],".",Tabla1[[#This Row],[AREA]],".",Tabla1[[#This Row],[TIPO]]))</f>
        <v>#REF!</v>
      </c>
      <c r="C1179" s="392" t="e">
        <f>IF(Tabla1[[#This Row],[Código_Actividad]]="","",'[5]Formulario PPGR1'!#REF!)</f>
        <v>#REF!</v>
      </c>
      <c r="D1179" s="392" t="e">
        <f>IF(Tabla1[[#This Row],[Código_Actividad]]="","",'[5]Formulario PPGR1'!#REF!)</f>
        <v>#REF!</v>
      </c>
      <c r="E1179" s="392" t="e">
        <f>IF(Tabla1[[#This Row],[Código_Actividad]]="","",'[5]Formulario PPGR1'!#REF!)</f>
        <v>#REF!</v>
      </c>
      <c r="F1179" s="392" t="e">
        <f>IF(Tabla1[[#This Row],[Código_Actividad]]="","",'[5]Formulario PPGR1'!#REF!)</f>
        <v>#REF!</v>
      </c>
      <c r="G1179" s="381" t="s">
        <v>3304</v>
      </c>
      <c r="H1179" s="381" t="s">
        <v>3305</v>
      </c>
      <c r="I1179" s="381" t="s">
        <v>324</v>
      </c>
      <c r="J1179" s="381">
        <v>2</v>
      </c>
      <c r="K1179" s="382">
        <v>350</v>
      </c>
      <c r="L1179" s="382" t="e">
        <f>[6]!Tabla1[[#This Row],[Cantidad de Insumos]]*[6]!Tabla1[[#This Row],[Precio Unitario]]</f>
        <v>#REF!</v>
      </c>
      <c r="M1179" s="383">
        <v>235501</v>
      </c>
      <c r="N1179" s="384" t="s">
        <v>33</v>
      </c>
    </row>
    <row r="1180" spans="2:14" ht="15.75">
      <c r="B1180" s="392" t="e">
        <f>IF(Tabla1[[#This Row],[Código_Actividad]]="","",CONCATENATE(Tabla1[[#This Row],[POA]],".",Tabla1[[#This Row],[SRS]],".",Tabla1[[#This Row],[AREA]],".",Tabla1[[#This Row],[TIPO]]))</f>
        <v>#REF!</v>
      </c>
      <c r="C1180" s="392" t="e">
        <f>IF(Tabla1[[#This Row],[Código_Actividad]]="","",'[5]Formulario PPGR1'!#REF!)</f>
        <v>#REF!</v>
      </c>
      <c r="D1180" s="392" t="e">
        <f>IF(Tabla1[[#This Row],[Código_Actividad]]="","",'[5]Formulario PPGR1'!#REF!)</f>
        <v>#REF!</v>
      </c>
      <c r="E1180" s="392" t="e">
        <f>IF(Tabla1[[#This Row],[Código_Actividad]]="","",'[5]Formulario PPGR1'!#REF!)</f>
        <v>#REF!</v>
      </c>
      <c r="F1180" s="392" t="e">
        <f>IF(Tabla1[[#This Row],[Código_Actividad]]="","",'[5]Formulario PPGR1'!#REF!)</f>
        <v>#REF!</v>
      </c>
      <c r="G1180" s="381" t="s">
        <v>3306</v>
      </c>
      <c r="H1180" s="381" t="s">
        <v>3307</v>
      </c>
      <c r="I1180" s="381" t="s">
        <v>324</v>
      </c>
      <c r="J1180" s="381">
        <v>10</v>
      </c>
      <c r="K1180" s="382">
        <v>450</v>
      </c>
      <c r="L1180" s="382" t="e">
        <f>[6]!Tabla1[[#This Row],[Cantidad de Insumos]]*[6]!Tabla1[[#This Row],[Precio Unitario]]</f>
        <v>#REF!</v>
      </c>
      <c r="M1180" s="383">
        <v>239601</v>
      </c>
      <c r="N1180" s="384" t="s">
        <v>33</v>
      </c>
    </row>
    <row r="1181" spans="2:14" ht="15.75">
      <c r="B1181" s="392" t="e">
        <f>IF(Tabla1[[#This Row],[Código_Actividad]]="","",CONCATENATE(Tabla1[[#This Row],[POA]],".",Tabla1[[#This Row],[SRS]],".",Tabla1[[#This Row],[AREA]],".",Tabla1[[#This Row],[TIPO]]))</f>
        <v>#REF!</v>
      </c>
      <c r="C1181" s="392" t="e">
        <f>IF(Tabla1[[#This Row],[Código_Actividad]]="","",'[5]Formulario PPGR1'!#REF!)</f>
        <v>#REF!</v>
      </c>
      <c r="D1181" s="392" t="e">
        <f>IF(Tabla1[[#This Row],[Código_Actividad]]="","",'[5]Formulario PPGR1'!#REF!)</f>
        <v>#REF!</v>
      </c>
      <c r="E1181" s="392" t="e">
        <f>IF(Tabla1[[#This Row],[Código_Actividad]]="","",'[5]Formulario PPGR1'!#REF!)</f>
        <v>#REF!</v>
      </c>
      <c r="F1181" s="392" t="e">
        <f>IF(Tabla1[[#This Row],[Código_Actividad]]="","",'[5]Formulario PPGR1'!#REF!)</f>
        <v>#REF!</v>
      </c>
      <c r="G1181" s="381" t="s">
        <v>3308</v>
      </c>
      <c r="H1181" s="381" t="s">
        <v>3309</v>
      </c>
      <c r="I1181" s="381" t="s">
        <v>1769</v>
      </c>
      <c r="J1181" s="381">
        <v>10</v>
      </c>
      <c r="K1181" s="382">
        <v>75</v>
      </c>
      <c r="L1181" s="382" t="e">
        <f>[6]!Tabla1[[#This Row],[Cantidad de Insumos]]*[6]!Tabla1[[#This Row],[Precio Unitario]]</f>
        <v>#REF!</v>
      </c>
      <c r="M1181" s="383">
        <v>237105</v>
      </c>
      <c r="N1181" s="384" t="s">
        <v>33</v>
      </c>
    </row>
    <row r="1182" spans="2:14" ht="15.75">
      <c r="B1182" s="392" t="e">
        <f>IF(Tabla1[[#This Row],[Código_Actividad]]="","",CONCATENATE(Tabla1[[#This Row],[POA]],".",Tabla1[[#This Row],[SRS]],".",Tabla1[[#This Row],[AREA]],".",Tabla1[[#This Row],[TIPO]]))</f>
        <v>#REF!</v>
      </c>
      <c r="C1182" s="392" t="e">
        <f>IF(Tabla1[[#This Row],[Código_Actividad]]="","",'[5]Formulario PPGR1'!#REF!)</f>
        <v>#REF!</v>
      </c>
      <c r="D1182" s="392" t="e">
        <f>IF(Tabla1[[#This Row],[Código_Actividad]]="","",'[5]Formulario PPGR1'!#REF!)</f>
        <v>#REF!</v>
      </c>
      <c r="E1182" s="392" t="e">
        <f>IF(Tabla1[[#This Row],[Código_Actividad]]="","",'[5]Formulario PPGR1'!#REF!)</f>
        <v>#REF!</v>
      </c>
      <c r="F1182" s="392" t="e">
        <f>IF(Tabla1[[#This Row],[Código_Actividad]]="","",'[5]Formulario PPGR1'!#REF!)</f>
        <v>#REF!</v>
      </c>
      <c r="G1182" s="381" t="s">
        <v>3310</v>
      </c>
      <c r="H1182" s="381" t="s">
        <v>3311</v>
      </c>
      <c r="I1182" s="381" t="s">
        <v>1769</v>
      </c>
      <c r="J1182" s="381">
        <v>200</v>
      </c>
      <c r="K1182" s="382">
        <v>125</v>
      </c>
      <c r="L1182" s="382" t="e">
        <f>[6]!Tabla1[[#This Row],[Cantidad de Insumos]]*[6]!Tabla1[[#This Row],[Precio Unitario]]</f>
        <v>#REF!</v>
      </c>
      <c r="M1182" s="383">
        <v>239601</v>
      </c>
      <c r="N1182" s="384" t="s">
        <v>33</v>
      </c>
    </row>
    <row r="1183" spans="2:14" ht="15.75">
      <c r="B1183" s="392" t="e">
        <f>IF(Tabla1[[#This Row],[Código_Actividad]]="","",CONCATENATE(Tabla1[[#This Row],[POA]],".",Tabla1[[#This Row],[SRS]],".",Tabla1[[#This Row],[AREA]],".",Tabla1[[#This Row],[TIPO]]))</f>
        <v>#REF!</v>
      </c>
      <c r="C1183" s="392" t="e">
        <f>IF(Tabla1[[#This Row],[Código_Actividad]]="","",'[5]Formulario PPGR1'!#REF!)</f>
        <v>#REF!</v>
      </c>
      <c r="D1183" s="392" t="e">
        <f>IF(Tabla1[[#This Row],[Código_Actividad]]="","",'[5]Formulario PPGR1'!#REF!)</f>
        <v>#REF!</v>
      </c>
      <c r="E1183" s="392" t="e">
        <f>IF(Tabla1[[#This Row],[Código_Actividad]]="","",'[5]Formulario PPGR1'!#REF!)</f>
        <v>#REF!</v>
      </c>
      <c r="F1183" s="392" t="e">
        <f>IF(Tabla1[[#This Row],[Código_Actividad]]="","",'[5]Formulario PPGR1'!#REF!)</f>
        <v>#REF!</v>
      </c>
      <c r="G1183" s="381" t="s">
        <v>3312</v>
      </c>
      <c r="H1183" s="381" t="s">
        <v>3313</v>
      </c>
      <c r="I1183" s="381" t="s">
        <v>1769</v>
      </c>
      <c r="J1183" s="381">
        <v>10</v>
      </c>
      <c r="K1183" s="382">
        <v>100</v>
      </c>
      <c r="L1183" s="382" t="e">
        <f>[6]!Tabla1[[#This Row],[Cantidad de Insumos]]*[6]!Tabla1[[#This Row],[Precio Unitario]]</f>
        <v>#REF!</v>
      </c>
      <c r="M1183" s="383">
        <v>239905</v>
      </c>
      <c r="N1183" s="384" t="s">
        <v>33</v>
      </c>
    </row>
    <row r="1184" spans="2:14" ht="15.75">
      <c r="B1184" s="392" t="e">
        <f>IF(Tabla1[[#This Row],[Código_Actividad]]="","",CONCATENATE(Tabla1[[#This Row],[POA]],".",Tabla1[[#This Row],[SRS]],".",Tabla1[[#This Row],[AREA]],".",Tabla1[[#This Row],[TIPO]]))</f>
        <v>#REF!</v>
      </c>
      <c r="C1184" s="392" t="e">
        <f>IF(Tabla1[[#This Row],[Código_Actividad]]="","",'[5]Formulario PPGR1'!#REF!)</f>
        <v>#REF!</v>
      </c>
      <c r="D1184" s="392" t="e">
        <f>IF(Tabla1[[#This Row],[Código_Actividad]]="","",'[5]Formulario PPGR1'!#REF!)</f>
        <v>#REF!</v>
      </c>
      <c r="E1184" s="392" t="e">
        <f>IF(Tabla1[[#This Row],[Código_Actividad]]="","",'[5]Formulario PPGR1'!#REF!)</f>
        <v>#REF!</v>
      </c>
      <c r="F1184" s="392" t="e">
        <f>IF(Tabla1[[#This Row],[Código_Actividad]]="","",'[5]Formulario PPGR1'!#REF!)</f>
        <v>#REF!</v>
      </c>
      <c r="G1184" s="381" t="s">
        <v>3314</v>
      </c>
      <c r="H1184" s="381" t="s">
        <v>3315</v>
      </c>
      <c r="I1184" s="381" t="s">
        <v>1769</v>
      </c>
      <c r="J1184" s="381">
        <v>25</v>
      </c>
      <c r="K1184" s="382">
        <v>450</v>
      </c>
      <c r="L1184" s="382" t="e">
        <f>[6]!Tabla1[[#This Row],[Cantidad de Insumos]]*[6]!Tabla1[[#This Row],[Precio Unitario]]</f>
        <v>#REF!</v>
      </c>
      <c r="M1184" s="383">
        <v>239601</v>
      </c>
      <c r="N1184" s="384" t="s">
        <v>33</v>
      </c>
    </row>
    <row r="1185" spans="2:14" ht="15.75">
      <c r="B1185" s="392" t="e">
        <f>IF(Tabla1[[#This Row],[Código_Actividad]]="","",CONCATENATE(Tabla1[[#This Row],[POA]],".",Tabla1[[#This Row],[SRS]],".",Tabla1[[#This Row],[AREA]],".",Tabla1[[#This Row],[TIPO]]))</f>
        <v>#REF!</v>
      </c>
      <c r="C1185" s="392" t="e">
        <f>IF(Tabla1[[#This Row],[Código_Actividad]]="","",'[5]Formulario PPGR1'!#REF!)</f>
        <v>#REF!</v>
      </c>
      <c r="D1185" s="392" t="e">
        <f>IF(Tabla1[[#This Row],[Código_Actividad]]="","",'[5]Formulario PPGR1'!#REF!)</f>
        <v>#REF!</v>
      </c>
      <c r="E1185" s="392" t="e">
        <f>IF(Tabla1[[#This Row],[Código_Actividad]]="","",'[5]Formulario PPGR1'!#REF!)</f>
        <v>#REF!</v>
      </c>
      <c r="F1185" s="392" t="e">
        <f>IF(Tabla1[[#This Row],[Código_Actividad]]="","",'[5]Formulario PPGR1'!#REF!)</f>
        <v>#REF!</v>
      </c>
      <c r="G1185" s="381" t="s">
        <v>3316</v>
      </c>
      <c r="H1185" s="381" t="s">
        <v>3317</v>
      </c>
      <c r="I1185" s="381" t="s">
        <v>1769</v>
      </c>
      <c r="J1185" s="381">
        <v>10</v>
      </c>
      <c r="K1185" s="382">
        <v>22000</v>
      </c>
      <c r="L1185" s="382" t="e">
        <f>[6]!Tabla1[[#This Row],[Cantidad de Insumos]]*[6]!Tabla1[[#This Row],[Precio Unitario]]</f>
        <v>#REF!</v>
      </c>
      <c r="M1185" s="383">
        <v>261401</v>
      </c>
      <c r="N1185" s="384" t="s">
        <v>33</v>
      </c>
    </row>
    <row r="1186" spans="2:14" ht="15.75">
      <c r="B1186" s="392" t="e">
        <f>IF(Tabla1[[#This Row],[Código_Actividad]]="","",CONCATENATE(Tabla1[[#This Row],[POA]],".",Tabla1[[#This Row],[SRS]],".",Tabla1[[#This Row],[AREA]],".",Tabla1[[#This Row],[TIPO]]))</f>
        <v>#REF!</v>
      </c>
      <c r="C1186" s="392" t="e">
        <f>IF(Tabla1[[#This Row],[Código_Actividad]]="","",'[5]Formulario PPGR1'!#REF!)</f>
        <v>#REF!</v>
      </c>
      <c r="D1186" s="392" t="e">
        <f>IF(Tabla1[[#This Row],[Código_Actividad]]="","",'[5]Formulario PPGR1'!#REF!)</f>
        <v>#REF!</v>
      </c>
      <c r="E1186" s="392" t="e">
        <f>IF(Tabla1[[#This Row],[Código_Actividad]]="","",'[5]Formulario PPGR1'!#REF!)</f>
        <v>#REF!</v>
      </c>
      <c r="F1186" s="392" t="e">
        <f>IF(Tabla1[[#This Row],[Código_Actividad]]="","",'[5]Formulario PPGR1'!#REF!)</f>
        <v>#REF!</v>
      </c>
      <c r="G1186" s="381" t="s">
        <v>3318</v>
      </c>
      <c r="H1186" s="381" t="s">
        <v>3319</v>
      </c>
      <c r="I1186" s="381" t="s">
        <v>1769</v>
      </c>
      <c r="J1186" s="381">
        <v>10</v>
      </c>
      <c r="K1186" s="382">
        <v>125</v>
      </c>
      <c r="L1186" s="382" t="e">
        <f>[6]!Tabla1[[#This Row],[Cantidad de Insumos]]*[6]!Tabla1[[#This Row],[Precio Unitario]]</f>
        <v>#REF!</v>
      </c>
      <c r="M1186" s="383">
        <v>236306</v>
      </c>
      <c r="N1186" s="384" t="s">
        <v>33</v>
      </c>
    </row>
    <row r="1187" spans="2:14" ht="15.75">
      <c r="B1187" s="392" t="e">
        <f>IF(Tabla1[[#This Row],[Código_Actividad]]="","",CONCATENATE(Tabla1[[#This Row],[POA]],".",Tabla1[[#This Row],[SRS]],".",Tabla1[[#This Row],[AREA]],".",Tabla1[[#This Row],[TIPO]]))</f>
        <v>#REF!</v>
      </c>
      <c r="C1187" s="392" t="e">
        <f>IF(Tabla1[[#This Row],[Código_Actividad]]="","",'[5]Formulario PPGR1'!#REF!)</f>
        <v>#REF!</v>
      </c>
      <c r="D1187" s="392" t="e">
        <f>IF(Tabla1[[#This Row],[Código_Actividad]]="","",'[5]Formulario PPGR1'!#REF!)</f>
        <v>#REF!</v>
      </c>
      <c r="E1187" s="392" t="e">
        <f>IF(Tabla1[[#This Row],[Código_Actividad]]="","",'[5]Formulario PPGR1'!#REF!)</f>
        <v>#REF!</v>
      </c>
      <c r="F1187" s="392" t="e">
        <f>IF(Tabla1[[#This Row],[Código_Actividad]]="","",'[5]Formulario PPGR1'!#REF!)</f>
        <v>#REF!</v>
      </c>
      <c r="G1187" s="381" t="s">
        <v>3320</v>
      </c>
      <c r="H1187" s="381" t="s">
        <v>3321</v>
      </c>
      <c r="I1187" s="381" t="s">
        <v>1769</v>
      </c>
      <c r="J1187" s="381">
        <v>5</v>
      </c>
      <c r="K1187" s="382">
        <v>950</v>
      </c>
      <c r="L1187" s="382" t="e">
        <f>[6]!Tabla1[[#This Row],[Cantidad de Insumos]]*[6]!Tabla1[[#This Row],[Precio Unitario]]</f>
        <v>#REF!</v>
      </c>
      <c r="M1187" s="383">
        <v>239801</v>
      </c>
      <c r="N1187" s="384" t="s">
        <v>33</v>
      </c>
    </row>
    <row r="1188" spans="2:14" ht="15.75">
      <c r="B1188" s="392" t="e">
        <f>IF(Tabla1[[#This Row],[Código_Actividad]]="","",CONCATENATE(Tabla1[[#This Row],[POA]],".",Tabla1[[#This Row],[SRS]],".",Tabla1[[#This Row],[AREA]],".",Tabla1[[#This Row],[TIPO]]))</f>
        <v>#REF!</v>
      </c>
      <c r="C1188" s="392" t="e">
        <f>IF(Tabla1[[#This Row],[Código_Actividad]]="","",'[5]Formulario PPGR1'!#REF!)</f>
        <v>#REF!</v>
      </c>
      <c r="D1188" s="392" t="e">
        <f>IF(Tabla1[[#This Row],[Código_Actividad]]="","",'[5]Formulario PPGR1'!#REF!)</f>
        <v>#REF!</v>
      </c>
      <c r="E1188" s="392" t="e">
        <f>IF(Tabla1[[#This Row],[Código_Actividad]]="","",'[5]Formulario PPGR1'!#REF!)</f>
        <v>#REF!</v>
      </c>
      <c r="F1188" s="392" t="e">
        <f>IF(Tabla1[[#This Row],[Código_Actividad]]="","",'[5]Formulario PPGR1'!#REF!)</f>
        <v>#REF!</v>
      </c>
      <c r="G1188" s="381" t="s">
        <v>3322</v>
      </c>
      <c r="H1188" s="381" t="s">
        <v>3323</v>
      </c>
      <c r="I1188" s="381" t="s">
        <v>3283</v>
      </c>
      <c r="J1188" s="381">
        <v>20</v>
      </c>
      <c r="K1188" s="382">
        <v>150</v>
      </c>
      <c r="L1188" s="382" t="e">
        <f>[6]!Tabla1[[#This Row],[Cantidad de Insumos]]*[6]!Tabla1[[#This Row],[Precio Unitario]]</f>
        <v>#REF!</v>
      </c>
      <c r="M1188" s="383">
        <v>239802</v>
      </c>
      <c r="N1188" s="384" t="s">
        <v>33</v>
      </c>
    </row>
    <row r="1189" spans="2:14" ht="15.75">
      <c r="B1189" s="392" t="e">
        <f>IF(Tabla1[[#This Row],[Código_Actividad]]="","",CONCATENATE(Tabla1[[#This Row],[POA]],".",Tabla1[[#This Row],[SRS]],".",Tabla1[[#This Row],[AREA]],".",Tabla1[[#This Row],[TIPO]]))</f>
        <v>#REF!</v>
      </c>
      <c r="C1189" s="392" t="e">
        <f>IF(Tabla1[[#This Row],[Código_Actividad]]="","",'[5]Formulario PPGR1'!#REF!)</f>
        <v>#REF!</v>
      </c>
      <c r="D1189" s="392" t="e">
        <f>IF(Tabla1[[#This Row],[Código_Actividad]]="","",'[5]Formulario PPGR1'!#REF!)</f>
        <v>#REF!</v>
      </c>
      <c r="E1189" s="392" t="e">
        <f>IF(Tabla1[[#This Row],[Código_Actividad]]="","",'[5]Formulario PPGR1'!#REF!)</f>
        <v>#REF!</v>
      </c>
      <c r="F1189" s="392" t="e">
        <f>IF(Tabla1[[#This Row],[Código_Actividad]]="","",'[5]Formulario PPGR1'!#REF!)</f>
        <v>#REF!</v>
      </c>
      <c r="G1189" s="381" t="s">
        <v>3324</v>
      </c>
      <c r="H1189" s="381" t="s">
        <v>3325</v>
      </c>
      <c r="I1189" s="381" t="s">
        <v>1769</v>
      </c>
      <c r="J1189" s="381">
        <v>15</v>
      </c>
      <c r="K1189" s="382">
        <v>125</v>
      </c>
      <c r="L1189" s="382" t="e">
        <f>[6]!Tabla1[[#This Row],[Cantidad de Insumos]]*[6]!Tabla1[[#This Row],[Precio Unitario]]</f>
        <v>#REF!</v>
      </c>
      <c r="M1189" s="383">
        <v>239905</v>
      </c>
      <c r="N1189" s="384" t="s">
        <v>33</v>
      </c>
    </row>
    <row r="1190" spans="2:14" ht="15.75">
      <c r="B1190" s="392" t="e">
        <f>IF(Tabla1[[#This Row],[Código_Actividad]]="","",CONCATENATE(Tabla1[[#This Row],[POA]],".",Tabla1[[#This Row],[SRS]],".",Tabla1[[#This Row],[AREA]],".",Tabla1[[#This Row],[TIPO]]))</f>
        <v>#REF!</v>
      </c>
      <c r="C1190" s="392" t="e">
        <f>IF(Tabla1[[#This Row],[Código_Actividad]]="","",'[5]Formulario PPGR1'!#REF!)</f>
        <v>#REF!</v>
      </c>
      <c r="D1190" s="392" t="e">
        <f>IF(Tabla1[[#This Row],[Código_Actividad]]="","",'[5]Formulario PPGR1'!#REF!)</f>
        <v>#REF!</v>
      </c>
      <c r="E1190" s="392" t="e">
        <f>IF(Tabla1[[#This Row],[Código_Actividad]]="","",'[5]Formulario PPGR1'!#REF!)</f>
        <v>#REF!</v>
      </c>
      <c r="F1190" s="392" t="e">
        <f>IF(Tabla1[[#This Row],[Código_Actividad]]="","",'[5]Formulario PPGR1'!#REF!)</f>
        <v>#REF!</v>
      </c>
      <c r="G1190" s="381" t="s">
        <v>3326</v>
      </c>
      <c r="H1190" s="381" t="s">
        <v>3327</v>
      </c>
      <c r="I1190" s="381" t="s">
        <v>1769</v>
      </c>
      <c r="J1190" s="381">
        <v>15</v>
      </c>
      <c r="K1190" s="382">
        <v>100</v>
      </c>
      <c r="L1190" s="382" t="e">
        <f>[6]!Tabla1[[#This Row],[Cantidad de Insumos]]*[6]!Tabla1[[#This Row],[Precio Unitario]]</f>
        <v>#REF!</v>
      </c>
      <c r="M1190" s="383">
        <v>239801</v>
      </c>
      <c r="N1190" s="384" t="s">
        <v>33</v>
      </c>
    </row>
    <row r="1191" spans="2:14" ht="15.75">
      <c r="B1191" s="392" t="e">
        <f>IF(Tabla1[[#This Row],[Código_Actividad]]="","",CONCATENATE(Tabla1[[#This Row],[POA]],".",Tabla1[[#This Row],[SRS]],".",Tabla1[[#This Row],[AREA]],".",Tabla1[[#This Row],[TIPO]]))</f>
        <v>#REF!</v>
      </c>
      <c r="C1191" s="392" t="e">
        <f>IF(Tabla1[[#This Row],[Código_Actividad]]="","",'[5]Formulario PPGR1'!#REF!)</f>
        <v>#REF!</v>
      </c>
      <c r="D1191" s="392" t="e">
        <f>IF(Tabla1[[#This Row],[Código_Actividad]]="","",'[5]Formulario PPGR1'!#REF!)</f>
        <v>#REF!</v>
      </c>
      <c r="E1191" s="392" t="e">
        <f>IF(Tabla1[[#This Row],[Código_Actividad]]="","",'[5]Formulario PPGR1'!#REF!)</f>
        <v>#REF!</v>
      </c>
      <c r="F1191" s="392" t="e">
        <f>IF(Tabla1[[#This Row],[Código_Actividad]]="","",'[5]Formulario PPGR1'!#REF!)</f>
        <v>#REF!</v>
      </c>
      <c r="G1191" s="381" t="s">
        <v>3328</v>
      </c>
      <c r="H1191" s="381" t="s">
        <v>3329</v>
      </c>
      <c r="I1191" s="381" t="s">
        <v>3064</v>
      </c>
      <c r="J1191" s="381">
        <v>25</v>
      </c>
      <c r="K1191" s="382">
        <v>400</v>
      </c>
      <c r="L1191" s="382" t="e">
        <f>[6]!Tabla1[[#This Row],[Cantidad de Insumos]]*[6]!Tabla1[[#This Row],[Precio Unitario]]</f>
        <v>#REF!</v>
      </c>
      <c r="M1191" s="383">
        <v>237206</v>
      </c>
      <c r="N1191" s="384" t="s">
        <v>33</v>
      </c>
    </row>
    <row r="1192" spans="2:14" ht="15.75">
      <c r="B1192" s="392" t="e">
        <f>IF(Tabla1[[#This Row],[Código_Actividad]]="","",CONCATENATE(Tabla1[[#This Row],[POA]],".",Tabla1[[#This Row],[SRS]],".",Tabla1[[#This Row],[AREA]],".",Tabla1[[#This Row],[TIPO]]))</f>
        <v>#REF!</v>
      </c>
      <c r="C1192" s="392" t="e">
        <f>IF(Tabla1[[#This Row],[Código_Actividad]]="","",'[5]Formulario PPGR1'!#REF!)</f>
        <v>#REF!</v>
      </c>
      <c r="D1192" s="392" t="e">
        <f>IF(Tabla1[[#This Row],[Código_Actividad]]="","",'[5]Formulario PPGR1'!#REF!)</f>
        <v>#REF!</v>
      </c>
      <c r="E1192" s="392" t="e">
        <f>IF(Tabla1[[#This Row],[Código_Actividad]]="","",'[5]Formulario PPGR1'!#REF!)</f>
        <v>#REF!</v>
      </c>
      <c r="F1192" s="392" t="e">
        <f>IF(Tabla1[[#This Row],[Código_Actividad]]="","",'[5]Formulario PPGR1'!#REF!)</f>
        <v>#REF!</v>
      </c>
      <c r="G1192" s="381" t="s">
        <v>3330</v>
      </c>
      <c r="H1192" s="381" t="s">
        <v>3331</v>
      </c>
      <c r="I1192" s="381" t="s">
        <v>1769</v>
      </c>
      <c r="J1192" s="381">
        <v>10</v>
      </c>
      <c r="K1192" s="382">
        <v>125</v>
      </c>
      <c r="L1192" s="382" t="e">
        <f>[6]!Tabla1[[#This Row],[Cantidad de Insumos]]*[6]!Tabla1[[#This Row],[Precio Unitario]]</f>
        <v>#REF!</v>
      </c>
      <c r="M1192" s="383">
        <v>239905</v>
      </c>
      <c r="N1192" s="384" t="s">
        <v>33</v>
      </c>
    </row>
    <row r="1193" spans="2:14" ht="15.75">
      <c r="B1193" s="392" t="e">
        <f>IF(Tabla1[[#This Row],[Código_Actividad]]="","",CONCATENATE(Tabla1[[#This Row],[POA]],".",Tabla1[[#This Row],[SRS]],".",Tabla1[[#This Row],[AREA]],".",Tabla1[[#This Row],[TIPO]]))</f>
        <v>#REF!</v>
      </c>
      <c r="C1193" s="392" t="e">
        <f>IF(Tabla1[[#This Row],[Código_Actividad]]="","",'[5]Formulario PPGR1'!#REF!)</f>
        <v>#REF!</v>
      </c>
      <c r="D1193" s="392" t="e">
        <f>IF(Tabla1[[#This Row],[Código_Actividad]]="","",'[5]Formulario PPGR1'!#REF!)</f>
        <v>#REF!</v>
      </c>
      <c r="E1193" s="392" t="e">
        <f>IF(Tabla1[[#This Row],[Código_Actividad]]="","",'[5]Formulario PPGR1'!#REF!)</f>
        <v>#REF!</v>
      </c>
      <c r="F1193" s="392" t="e">
        <f>IF(Tabla1[[#This Row],[Código_Actividad]]="","",'[5]Formulario PPGR1'!#REF!)</f>
        <v>#REF!</v>
      </c>
      <c r="G1193" s="381" t="s">
        <v>3332</v>
      </c>
      <c r="H1193" s="381" t="s">
        <v>3333</v>
      </c>
      <c r="I1193" s="381" t="s">
        <v>1769</v>
      </c>
      <c r="J1193" s="381">
        <v>10</v>
      </c>
      <c r="K1193" s="382">
        <v>150</v>
      </c>
      <c r="L1193" s="382" t="e">
        <f>[6]!Tabla1[[#This Row],[Cantidad de Insumos]]*[6]!Tabla1[[#This Row],[Precio Unitario]]</f>
        <v>#REF!</v>
      </c>
      <c r="M1193" s="383">
        <v>239905</v>
      </c>
      <c r="N1193" s="384" t="s">
        <v>33</v>
      </c>
    </row>
    <row r="1194" spans="2:14" ht="15.75">
      <c r="B1194" s="392" t="e">
        <f>IF(Tabla1[[#This Row],[Código_Actividad]]="","",CONCATENATE(Tabla1[[#This Row],[POA]],".",Tabla1[[#This Row],[SRS]],".",Tabla1[[#This Row],[AREA]],".",Tabla1[[#This Row],[TIPO]]))</f>
        <v>#REF!</v>
      </c>
      <c r="C1194" s="392" t="e">
        <f>IF(Tabla1[[#This Row],[Código_Actividad]]="","",'[5]Formulario PPGR1'!#REF!)</f>
        <v>#REF!</v>
      </c>
      <c r="D1194" s="392" t="e">
        <f>IF(Tabla1[[#This Row],[Código_Actividad]]="","",'[5]Formulario PPGR1'!#REF!)</f>
        <v>#REF!</v>
      </c>
      <c r="E1194" s="392" t="e">
        <f>IF(Tabla1[[#This Row],[Código_Actividad]]="","",'[5]Formulario PPGR1'!#REF!)</f>
        <v>#REF!</v>
      </c>
      <c r="F1194" s="392" t="e">
        <f>IF(Tabla1[[#This Row],[Código_Actividad]]="","",'[5]Formulario PPGR1'!#REF!)</f>
        <v>#REF!</v>
      </c>
      <c r="G1194" s="381" t="s">
        <v>3334</v>
      </c>
      <c r="H1194" s="381" t="s">
        <v>3335</v>
      </c>
      <c r="I1194" s="381" t="s">
        <v>1769</v>
      </c>
      <c r="J1194" s="381">
        <v>2</v>
      </c>
      <c r="K1194" s="382">
        <v>75</v>
      </c>
      <c r="L1194" s="382" t="e">
        <f>[6]!Tabla1[[#This Row],[Cantidad de Insumos]]*[6]!Tabla1[[#This Row],[Precio Unitario]]</f>
        <v>#REF!</v>
      </c>
      <c r="M1194" s="383">
        <v>237206</v>
      </c>
      <c r="N1194" s="384" t="s">
        <v>33</v>
      </c>
    </row>
    <row r="1195" spans="2:14" ht="15.75">
      <c r="B1195" s="392" t="e">
        <f>IF(Tabla1[[#This Row],[Código_Actividad]]="","",CONCATENATE(Tabla1[[#This Row],[POA]],".",Tabla1[[#This Row],[SRS]],".",Tabla1[[#This Row],[AREA]],".",Tabla1[[#This Row],[TIPO]]))</f>
        <v>#REF!</v>
      </c>
      <c r="C1195" s="392" t="e">
        <f>IF(Tabla1[[#This Row],[Código_Actividad]]="","",'[5]Formulario PPGR1'!#REF!)</f>
        <v>#REF!</v>
      </c>
      <c r="D1195" s="392" t="e">
        <f>IF(Tabla1[[#This Row],[Código_Actividad]]="","",'[5]Formulario PPGR1'!#REF!)</f>
        <v>#REF!</v>
      </c>
      <c r="E1195" s="392" t="e">
        <f>IF(Tabla1[[#This Row],[Código_Actividad]]="","",'[5]Formulario PPGR1'!#REF!)</f>
        <v>#REF!</v>
      </c>
      <c r="F1195" s="392" t="e">
        <f>IF(Tabla1[[#This Row],[Código_Actividad]]="","",'[5]Formulario PPGR1'!#REF!)</f>
        <v>#REF!</v>
      </c>
      <c r="G1195" s="381" t="s">
        <v>3336</v>
      </c>
      <c r="H1195" s="381" t="s">
        <v>3337</v>
      </c>
      <c r="I1195" s="381" t="s">
        <v>1769</v>
      </c>
      <c r="J1195" s="381">
        <v>15</v>
      </c>
      <c r="K1195" s="382">
        <v>55</v>
      </c>
      <c r="L1195" s="382" t="e">
        <f>[6]!Tabla1[[#This Row],[Cantidad de Insumos]]*[6]!Tabla1[[#This Row],[Precio Unitario]]</f>
        <v>#REF!</v>
      </c>
      <c r="M1195" s="383">
        <v>239905</v>
      </c>
      <c r="N1195" s="384" t="s">
        <v>33</v>
      </c>
    </row>
    <row r="1196" spans="2:14" ht="15.75">
      <c r="B1196" s="392" t="e">
        <f>IF(Tabla1[[#This Row],[Código_Actividad]]="","",CONCATENATE(Tabla1[[#This Row],[POA]],".",Tabla1[[#This Row],[SRS]],".",Tabla1[[#This Row],[AREA]],".",Tabla1[[#This Row],[TIPO]]))</f>
        <v>#REF!</v>
      </c>
      <c r="C1196" s="392" t="e">
        <f>IF(Tabla1[[#This Row],[Código_Actividad]]="","",'[5]Formulario PPGR1'!#REF!)</f>
        <v>#REF!</v>
      </c>
      <c r="D1196" s="392" t="e">
        <f>IF(Tabla1[[#This Row],[Código_Actividad]]="","",'[5]Formulario PPGR1'!#REF!)</f>
        <v>#REF!</v>
      </c>
      <c r="E1196" s="392" t="e">
        <f>IF(Tabla1[[#This Row],[Código_Actividad]]="","",'[5]Formulario PPGR1'!#REF!)</f>
        <v>#REF!</v>
      </c>
      <c r="F1196" s="392" t="e">
        <f>IF(Tabla1[[#This Row],[Código_Actividad]]="","",'[5]Formulario PPGR1'!#REF!)</f>
        <v>#REF!</v>
      </c>
      <c r="G1196" s="381" t="s">
        <v>3338</v>
      </c>
      <c r="H1196" s="381" t="s">
        <v>3339</v>
      </c>
      <c r="I1196" s="381" t="s">
        <v>1769</v>
      </c>
      <c r="J1196" s="381">
        <v>10</v>
      </c>
      <c r="K1196" s="382">
        <v>55</v>
      </c>
      <c r="L1196" s="382" t="e">
        <f>[6]!Tabla1[[#This Row],[Cantidad de Insumos]]*[6]!Tabla1[[#This Row],[Precio Unitario]]</f>
        <v>#REF!</v>
      </c>
      <c r="M1196" s="383">
        <v>239601</v>
      </c>
      <c r="N1196" s="384" t="s">
        <v>33</v>
      </c>
    </row>
    <row r="1197" spans="2:14" ht="15.75">
      <c r="B1197" s="392" t="e">
        <f>IF(Tabla1[[#This Row],[Código_Actividad]]="","",CONCATENATE(Tabla1[[#This Row],[POA]],".",Tabla1[[#This Row],[SRS]],".",Tabla1[[#This Row],[AREA]],".",Tabla1[[#This Row],[TIPO]]))</f>
        <v>#REF!</v>
      </c>
      <c r="C1197" s="392" t="e">
        <f>IF(Tabla1[[#This Row],[Código_Actividad]]="","",'[5]Formulario PPGR1'!#REF!)</f>
        <v>#REF!</v>
      </c>
      <c r="D1197" s="392" t="e">
        <f>IF(Tabla1[[#This Row],[Código_Actividad]]="","",'[5]Formulario PPGR1'!#REF!)</f>
        <v>#REF!</v>
      </c>
      <c r="E1197" s="392" t="e">
        <f>IF(Tabla1[[#This Row],[Código_Actividad]]="","",'[5]Formulario PPGR1'!#REF!)</f>
        <v>#REF!</v>
      </c>
      <c r="F1197" s="392" t="e">
        <f>IF(Tabla1[[#This Row],[Código_Actividad]]="","",'[5]Formulario PPGR1'!#REF!)</f>
        <v>#REF!</v>
      </c>
      <c r="G1197" s="381" t="s">
        <v>3340</v>
      </c>
      <c r="H1197" s="381" t="s">
        <v>3341</v>
      </c>
      <c r="I1197" s="381" t="s">
        <v>1769</v>
      </c>
      <c r="J1197" s="381">
        <v>5</v>
      </c>
      <c r="K1197" s="382">
        <v>1500</v>
      </c>
      <c r="L1197" s="382" t="e">
        <f>[6]!Tabla1[[#This Row],[Cantidad de Insumos]]*[6]!Tabla1[[#This Row],[Precio Unitario]]</f>
        <v>#REF!</v>
      </c>
      <c r="M1197" s="383">
        <v>239801</v>
      </c>
      <c r="N1197" s="384" t="s">
        <v>33</v>
      </c>
    </row>
    <row r="1198" spans="2:14" ht="15.75">
      <c r="B1198" s="392" t="e">
        <f>IF(Tabla1[[#This Row],[Código_Actividad]]="","",CONCATENATE(Tabla1[[#This Row],[POA]],".",Tabla1[[#This Row],[SRS]],".",Tabla1[[#This Row],[AREA]],".",Tabla1[[#This Row],[TIPO]]))</f>
        <v>#REF!</v>
      </c>
      <c r="C1198" s="392" t="e">
        <f>IF(Tabla1[[#This Row],[Código_Actividad]]="","",'[5]Formulario PPGR1'!#REF!)</f>
        <v>#REF!</v>
      </c>
      <c r="D1198" s="392" t="e">
        <f>IF(Tabla1[[#This Row],[Código_Actividad]]="","",'[5]Formulario PPGR1'!#REF!)</f>
        <v>#REF!</v>
      </c>
      <c r="E1198" s="392" t="e">
        <f>IF(Tabla1[[#This Row],[Código_Actividad]]="","",'[5]Formulario PPGR1'!#REF!)</f>
        <v>#REF!</v>
      </c>
      <c r="F1198" s="392" t="e">
        <f>IF(Tabla1[[#This Row],[Código_Actividad]]="","",'[5]Formulario PPGR1'!#REF!)</f>
        <v>#REF!</v>
      </c>
      <c r="G1198" s="381" t="s">
        <v>3342</v>
      </c>
      <c r="H1198" s="381" t="s">
        <v>3343</v>
      </c>
      <c r="I1198" s="381" t="s">
        <v>1769</v>
      </c>
      <c r="J1198" s="381">
        <v>12</v>
      </c>
      <c r="K1198" s="382">
        <v>300</v>
      </c>
      <c r="L1198" s="382" t="e">
        <f>[6]!Tabla1[[#This Row],[Cantidad de Insumos]]*[6]!Tabla1[[#This Row],[Precio Unitario]]</f>
        <v>#REF!</v>
      </c>
      <c r="M1198" s="383">
        <v>235401</v>
      </c>
      <c r="N1198" s="384" t="s">
        <v>33</v>
      </c>
    </row>
    <row r="1199" spans="2:14" ht="15.75">
      <c r="B1199" s="392" t="e">
        <f>IF(Tabla1[[#This Row],[Código_Actividad]]="","",CONCATENATE(Tabla1[[#This Row],[POA]],".",Tabla1[[#This Row],[SRS]],".",Tabla1[[#This Row],[AREA]],".",Tabla1[[#This Row],[TIPO]]))</f>
        <v>#REF!</v>
      </c>
      <c r="C1199" s="392" t="e">
        <f>IF(Tabla1[[#This Row],[Código_Actividad]]="","",'[5]Formulario PPGR1'!#REF!)</f>
        <v>#REF!</v>
      </c>
      <c r="D1199" s="392" t="e">
        <f>IF(Tabla1[[#This Row],[Código_Actividad]]="","",'[5]Formulario PPGR1'!#REF!)</f>
        <v>#REF!</v>
      </c>
      <c r="E1199" s="392" t="e">
        <f>IF(Tabla1[[#This Row],[Código_Actividad]]="","",'[5]Formulario PPGR1'!#REF!)</f>
        <v>#REF!</v>
      </c>
      <c r="F1199" s="392" t="e">
        <f>IF(Tabla1[[#This Row],[Código_Actividad]]="","",'[5]Formulario PPGR1'!#REF!)</f>
        <v>#REF!</v>
      </c>
      <c r="G1199" s="381" t="s">
        <v>3344</v>
      </c>
      <c r="H1199" s="381" t="s">
        <v>3345</v>
      </c>
      <c r="I1199" s="381" t="s">
        <v>1769</v>
      </c>
      <c r="J1199" s="381">
        <v>15</v>
      </c>
      <c r="K1199" s="382">
        <v>500</v>
      </c>
      <c r="L1199" s="382" t="e">
        <f>[6]!Tabla1[[#This Row],[Cantidad de Insumos]]*[6]!Tabla1[[#This Row],[Precio Unitario]]</f>
        <v>#REF!</v>
      </c>
      <c r="M1199" s="383">
        <v>239201</v>
      </c>
      <c r="N1199" s="384" t="s">
        <v>33</v>
      </c>
    </row>
    <row r="1200" spans="2:14" ht="15.75">
      <c r="B1200" s="392" t="e">
        <f>IF(Tabla1[[#This Row],[Código_Actividad]]="","",CONCATENATE(Tabla1[[#This Row],[POA]],".",Tabla1[[#This Row],[SRS]],".",Tabla1[[#This Row],[AREA]],".",Tabla1[[#This Row],[TIPO]]))</f>
        <v>#REF!</v>
      </c>
      <c r="C1200" s="392" t="e">
        <f>IF(Tabla1[[#This Row],[Código_Actividad]]="","",'[5]Formulario PPGR1'!#REF!)</f>
        <v>#REF!</v>
      </c>
      <c r="D1200" s="392" t="e">
        <f>IF(Tabla1[[#This Row],[Código_Actividad]]="","",'[5]Formulario PPGR1'!#REF!)</f>
        <v>#REF!</v>
      </c>
      <c r="E1200" s="392" t="e">
        <f>IF(Tabla1[[#This Row],[Código_Actividad]]="","",'[5]Formulario PPGR1'!#REF!)</f>
        <v>#REF!</v>
      </c>
      <c r="F1200" s="392" t="e">
        <f>IF(Tabla1[[#This Row],[Código_Actividad]]="","",'[5]Formulario PPGR1'!#REF!)</f>
        <v>#REF!</v>
      </c>
      <c r="G1200" s="381" t="s">
        <v>3346</v>
      </c>
      <c r="H1200" s="381" t="s">
        <v>3347</v>
      </c>
      <c r="I1200" s="381" t="s">
        <v>1769</v>
      </c>
      <c r="J1200" s="381">
        <v>50</v>
      </c>
      <c r="K1200" s="382">
        <v>75</v>
      </c>
      <c r="L1200" s="382" t="e">
        <f>[6]!Tabla1[[#This Row],[Cantidad de Insumos]]*[6]!Tabla1[[#This Row],[Precio Unitario]]</f>
        <v>#REF!</v>
      </c>
      <c r="M1200" s="383">
        <v>239601</v>
      </c>
      <c r="N1200" s="384" t="s">
        <v>33</v>
      </c>
    </row>
    <row r="1201" spans="2:14" ht="15.75">
      <c r="B1201" s="392" t="e">
        <f>IF(Tabla1[[#This Row],[Código_Actividad]]="","",CONCATENATE(Tabla1[[#This Row],[POA]],".",Tabla1[[#This Row],[SRS]],".",Tabla1[[#This Row],[AREA]],".",Tabla1[[#This Row],[TIPO]]))</f>
        <v>#REF!</v>
      </c>
      <c r="C1201" s="392" t="e">
        <f>IF(Tabla1[[#This Row],[Código_Actividad]]="","",'[5]Formulario PPGR1'!#REF!)</f>
        <v>#REF!</v>
      </c>
      <c r="D1201" s="392" t="e">
        <f>IF(Tabla1[[#This Row],[Código_Actividad]]="","",'[5]Formulario PPGR1'!#REF!)</f>
        <v>#REF!</v>
      </c>
      <c r="E1201" s="392" t="e">
        <f>IF(Tabla1[[#This Row],[Código_Actividad]]="","",'[5]Formulario PPGR1'!#REF!)</f>
        <v>#REF!</v>
      </c>
      <c r="F1201" s="392" t="e">
        <f>IF(Tabla1[[#This Row],[Código_Actividad]]="","",'[5]Formulario PPGR1'!#REF!)</f>
        <v>#REF!</v>
      </c>
      <c r="G1201" s="381" t="s">
        <v>3348</v>
      </c>
      <c r="H1201" s="381" t="s">
        <v>3349</v>
      </c>
      <c r="I1201" s="381" t="s">
        <v>1769</v>
      </c>
      <c r="J1201" s="381">
        <v>50</v>
      </c>
      <c r="K1201" s="382">
        <v>55</v>
      </c>
      <c r="L1201" s="382" t="e">
        <f>[6]!Tabla1[[#This Row],[Cantidad de Insumos]]*[6]!Tabla1[[#This Row],[Precio Unitario]]</f>
        <v>#REF!</v>
      </c>
      <c r="M1201" s="383">
        <v>239601</v>
      </c>
      <c r="N1201" s="384" t="s">
        <v>33</v>
      </c>
    </row>
    <row r="1202" spans="2:14" ht="15.75">
      <c r="B1202" s="392" t="e">
        <f>IF(Tabla1[[#This Row],[Código_Actividad]]="","",CONCATENATE(Tabla1[[#This Row],[POA]],".",Tabla1[[#This Row],[SRS]],".",Tabla1[[#This Row],[AREA]],".",Tabla1[[#This Row],[TIPO]]))</f>
        <v>#REF!</v>
      </c>
      <c r="C1202" s="392" t="e">
        <f>IF(Tabla1[[#This Row],[Código_Actividad]]="","",'[5]Formulario PPGR1'!#REF!)</f>
        <v>#REF!</v>
      </c>
      <c r="D1202" s="392" t="e">
        <f>IF(Tabla1[[#This Row],[Código_Actividad]]="","",'[5]Formulario PPGR1'!#REF!)</f>
        <v>#REF!</v>
      </c>
      <c r="E1202" s="392" t="e">
        <f>IF(Tabla1[[#This Row],[Código_Actividad]]="","",'[5]Formulario PPGR1'!#REF!)</f>
        <v>#REF!</v>
      </c>
      <c r="F1202" s="392" t="e">
        <f>IF(Tabla1[[#This Row],[Código_Actividad]]="","",'[5]Formulario PPGR1'!#REF!)</f>
        <v>#REF!</v>
      </c>
      <c r="G1202" s="381" t="s">
        <v>3350</v>
      </c>
      <c r="H1202" s="381" t="s">
        <v>3351</v>
      </c>
      <c r="I1202" s="381" t="s">
        <v>1769</v>
      </c>
      <c r="J1202" s="381">
        <v>50</v>
      </c>
      <c r="K1202" s="382">
        <v>35</v>
      </c>
      <c r="L1202" s="382" t="e">
        <f>[6]!Tabla1[[#This Row],[Cantidad de Insumos]]*[6]!Tabla1[[#This Row],[Precio Unitario]]</f>
        <v>#REF!</v>
      </c>
      <c r="M1202" s="383">
        <v>239601</v>
      </c>
      <c r="N1202" s="384" t="s">
        <v>33</v>
      </c>
    </row>
    <row r="1203" spans="2:14" ht="15.75">
      <c r="B1203" s="392" t="e">
        <f>IF(Tabla1[[#This Row],[Código_Actividad]]="","",CONCATENATE(Tabla1[[#This Row],[POA]],".",Tabla1[[#This Row],[SRS]],".",Tabla1[[#This Row],[AREA]],".",Tabla1[[#This Row],[TIPO]]))</f>
        <v>#REF!</v>
      </c>
      <c r="C1203" s="392" t="e">
        <f>IF(Tabla1[[#This Row],[Código_Actividad]]="","",'[5]Formulario PPGR1'!#REF!)</f>
        <v>#REF!</v>
      </c>
      <c r="D1203" s="392" t="e">
        <f>IF(Tabla1[[#This Row],[Código_Actividad]]="","",'[5]Formulario PPGR1'!#REF!)</f>
        <v>#REF!</v>
      </c>
      <c r="E1203" s="392" t="e">
        <f>IF(Tabla1[[#This Row],[Código_Actividad]]="","",'[5]Formulario PPGR1'!#REF!)</f>
        <v>#REF!</v>
      </c>
      <c r="F1203" s="392" t="e">
        <f>IF(Tabla1[[#This Row],[Código_Actividad]]="","",'[5]Formulario PPGR1'!#REF!)</f>
        <v>#REF!</v>
      </c>
      <c r="G1203" s="381" t="s">
        <v>3352</v>
      </c>
      <c r="H1203" s="381" t="s">
        <v>3353</v>
      </c>
      <c r="I1203" s="381" t="s">
        <v>1769</v>
      </c>
      <c r="J1203" s="381">
        <v>15</v>
      </c>
      <c r="K1203" s="382">
        <v>120</v>
      </c>
      <c r="L1203" s="382" t="e">
        <f>[6]!Tabla1[[#This Row],[Cantidad de Insumos]]*[6]!Tabla1[[#This Row],[Precio Unitario]]</f>
        <v>#REF!</v>
      </c>
      <c r="M1203" s="383">
        <v>239601</v>
      </c>
      <c r="N1203" s="384" t="s">
        <v>33</v>
      </c>
    </row>
    <row r="1204" spans="2:14" ht="15.75">
      <c r="B1204" s="392" t="e">
        <f>IF(Tabla1[[#This Row],[Código_Actividad]]="","",CONCATENATE(Tabla1[[#This Row],[POA]],".",Tabla1[[#This Row],[SRS]],".",Tabla1[[#This Row],[AREA]],".",Tabla1[[#This Row],[TIPO]]))</f>
        <v>#REF!</v>
      </c>
      <c r="C1204" s="392" t="e">
        <f>IF(Tabla1[[#This Row],[Código_Actividad]]="","",'[5]Formulario PPGR1'!#REF!)</f>
        <v>#REF!</v>
      </c>
      <c r="D1204" s="392" t="e">
        <f>IF(Tabla1[[#This Row],[Código_Actividad]]="","",'[5]Formulario PPGR1'!#REF!)</f>
        <v>#REF!</v>
      </c>
      <c r="E1204" s="392" t="e">
        <f>IF(Tabla1[[#This Row],[Código_Actividad]]="","",'[5]Formulario PPGR1'!#REF!)</f>
        <v>#REF!</v>
      </c>
      <c r="F1204" s="392" t="e">
        <f>IF(Tabla1[[#This Row],[Código_Actividad]]="","",'[5]Formulario PPGR1'!#REF!)</f>
        <v>#REF!</v>
      </c>
      <c r="G1204" s="381" t="s">
        <v>3354</v>
      </c>
      <c r="H1204" s="381" t="s">
        <v>3355</v>
      </c>
      <c r="I1204" s="381" t="s">
        <v>1769</v>
      </c>
      <c r="J1204" s="381">
        <v>2</v>
      </c>
      <c r="K1204" s="382">
        <v>100</v>
      </c>
      <c r="L1204" s="382" t="e">
        <f>[6]!Tabla1[[#This Row],[Cantidad de Insumos]]*[6]!Tabla1[[#This Row],[Precio Unitario]]</f>
        <v>#REF!</v>
      </c>
      <c r="M1204" s="383">
        <v>237201</v>
      </c>
      <c r="N1204" s="384" t="s">
        <v>33</v>
      </c>
    </row>
    <row r="1205" spans="2:14" ht="15.75">
      <c r="B1205" s="392" t="e">
        <f>IF(Tabla1[[#This Row],[Código_Actividad]]="","",CONCATENATE(Tabla1[[#This Row],[POA]],".",Tabla1[[#This Row],[SRS]],".",Tabla1[[#This Row],[AREA]],".",Tabla1[[#This Row],[TIPO]]))</f>
        <v>#REF!</v>
      </c>
      <c r="C1205" s="392" t="e">
        <f>IF(Tabla1[[#This Row],[Código_Actividad]]="","",'[5]Formulario PPGR1'!#REF!)</f>
        <v>#REF!</v>
      </c>
      <c r="D1205" s="392" t="e">
        <f>IF(Tabla1[[#This Row],[Código_Actividad]]="","",'[5]Formulario PPGR1'!#REF!)</f>
        <v>#REF!</v>
      </c>
      <c r="E1205" s="392" t="e">
        <f>IF(Tabla1[[#This Row],[Código_Actividad]]="","",'[5]Formulario PPGR1'!#REF!)</f>
        <v>#REF!</v>
      </c>
      <c r="F1205" s="392" t="e">
        <f>IF(Tabla1[[#This Row],[Código_Actividad]]="","",'[5]Formulario PPGR1'!#REF!)</f>
        <v>#REF!</v>
      </c>
      <c r="G1205" s="381" t="s">
        <v>3356</v>
      </c>
      <c r="H1205" s="381" t="s">
        <v>3357</v>
      </c>
      <c r="I1205" s="381" t="s">
        <v>1769</v>
      </c>
      <c r="J1205" s="381">
        <v>2</v>
      </c>
      <c r="K1205" s="382">
        <v>175</v>
      </c>
      <c r="L1205" s="382" t="e">
        <f>[6]!Tabla1[[#This Row],[Cantidad de Insumos]]*[6]!Tabla1[[#This Row],[Precio Unitario]]</f>
        <v>#REF!</v>
      </c>
      <c r="M1205" s="383">
        <v>237201</v>
      </c>
      <c r="N1205" s="384" t="s">
        <v>33</v>
      </c>
    </row>
    <row r="1206" spans="2:14" ht="15.75">
      <c r="B1206" s="392" t="e">
        <f>IF(Tabla1[[#This Row],[Código_Actividad]]="","",CONCATENATE(Tabla1[[#This Row],[POA]],".",Tabla1[[#This Row],[SRS]],".",Tabla1[[#This Row],[AREA]],".",Tabla1[[#This Row],[TIPO]]))</f>
        <v>#REF!</v>
      </c>
      <c r="C1206" s="392" t="e">
        <f>IF(Tabla1[[#This Row],[Código_Actividad]]="","",'[5]Formulario PPGR1'!#REF!)</f>
        <v>#REF!</v>
      </c>
      <c r="D1206" s="392" t="e">
        <f>IF(Tabla1[[#This Row],[Código_Actividad]]="","",'[5]Formulario PPGR1'!#REF!)</f>
        <v>#REF!</v>
      </c>
      <c r="E1206" s="392" t="e">
        <f>IF(Tabla1[[#This Row],[Código_Actividad]]="","",'[5]Formulario PPGR1'!#REF!)</f>
        <v>#REF!</v>
      </c>
      <c r="F1206" s="392" t="e">
        <f>IF(Tabla1[[#This Row],[Código_Actividad]]="","",'[5]Formulario PPGR1'!#REF!)</f>
        <v>#REF!</v>
      </c>
      <c r="G1206" s="381" t="s">
        <v>3358</v>
      </c>
      <c r="H1206" s="381" t="s">
        <v>3359</v>
      </c>
      <c r="I1206" s="381" t="s">
        <v>1769</v>
      </c>
      <c r="J1206" s="381">
        <v>10</v>
      </c>
      <c r="K1206" s="382">
        <v>25</v>
      </c>
      <c r="L1206" s="382" t="e">
        <f>[6]!Tabla1[[#This Row],[Cantidad de Insumos]]*[6]!Tabla1[[#This Row],[Precio Unitario]]</f>
        <v>#REF!</v>
      </c>
      <c r="M1206" s="383">
        <v>239905</v>
      </c>
      <c r="N1206" s="384" t="s">
        <v>33</v>
      </c>
    </row>
    <row r="1207" spans="2:14" ht="15.75">
      <c r="B1207" s="392" t="e">
        <f>IF(Tabla1[[#This Row],[Código_Actividad]]="","",CONCATENATE(Tabla1[[#This Row],[POA]],".",Tabla1[[#This Row],[SRS]],".",Tabla1[[#This Row],[AREA]],".",Tabla1[[#This Row],[TIPO]]))</f>
        <v>#REF!</v>
      </c>
      <c r="C1207" s="392" t="e">
        <f>IF(Tabla1[[#This Row],[Código_Actividad]]="","",'[5]Formulario PPGR1'!#REF!)</f>
        <v>#REF!</v>
      </c>
      <c r="D1207" s="392" t="e">
        <f>IF(Tabla1[[#This Row],[Código_Actividad]]="","",'[5]Formulario PPGR1'!#REF!)</f>
        <v>#REF!</v>
      </c>
      <c r="E1207" s="392" t="e">
        <f>IF(Tabla1[[#This Row],[Código_Actividad]]="","",'[5]Formulario PPGR1'!#REF!)</f>
        <v>#REF!</v>
      </c>
      <c r="F1207" s="392" t="e">
        <f>IF(Tabla1[[#This Row],[Código_Actividad]]="","",'[5]Formulario PPGR1'!#REF!)</f>
        <v>#REF!</v>
      </c>
      <c r="G1207" s="381" t="s">
        <v>3360</v>
      </c>
      <c r="H1207" s="381" t="s">
        <v>3361</v>
      </c>
      <c r="I1207" s="381" t="s">
        <v>1769</v>
      </c>
      <c r="J1207" s="381">
        <v>25</v>
      </c>
      <c r="K1207" s="382">
        <v>125</v>
      </c>
      <c r="L1207" s="382" t="e">
        <f>[6]!Tabla1[[#This Row],[Cantidad de Insumos]]*[6]!Tabla1[[#This Row],[Precio Unitario]]</f>
        <v>#REF!</v>
      </c>
      <c r="M1207" s="383">
        <v>239601</v>
      </c>
      <c r="N1207" s="384" t="s">
        <v>33</v>
      </c>
    </row>
    <row r="1208" spans="2:14" ht="15.75">
      <c r="B1208" s="392" t="e">
        <f>IF(Tabla1[[#This Row],[Código_Actividad]]="","",CONCATENATE(Tabla1[[#This Row],[POA]],".",Tabla1[[#This Row],[SRS]],".",Tabla1[[#This Row],[AREA]],".",Tabla1[[#This Row],[TIPO]]))</f>
        <v>#REF!</v>
      </c>
      <c r="C1208" s="392" t="e">
        <f>IF(Tabla1[[#This Row],[Código_Actividad]]="","",'[5]Formulario PPGR1'!#REF!)</f>
        <v>#REF!</v>
      </c>
      <c r="D1208" s="392" t="e">
        <f>IF(Tabla1[[#This Row],[Código_Actividad]]="","",'[5]Formulario PPGR1'!#REF!)</f>
        <v>#REF!</v>
      </c>
      <c r="E1208" s="392" t="e">
        <f>IF(Tabla1[[#This Row],[Código_Actividad]]="","",'[5]Formulario PPGR1'!#REF!)</f>
        <v>#REF!</v>
      </c>
      <c r="F1208" s="392" t="e">
        <f>IF(Tabla1[[#This Row],[Código_Actividad]]="","",'[5]Formulario PPGR1'!#REF!)</f>
        <v>#REF!</v>
      </c>
      <c r="G1208" s="381" t="s">
        <v>3362</v>
      </c>
      <c r="H1208" s="381" t="s">
        <v>3363</v>
      </c>
      <c r="I1208" s="381" t="s">
        <v>1769</v>
      </c>
      <c r="J1208" s="381">
        <v>25</v>
      </c>
      <c r="K1208" s="382">
        <v>150</v>
      </c>
      <c r="L1208" s="382" t="e">
        <f>[6]!Tabla1[[#This Row],[Cantidad de Insumos]]*[6]!Tabla1[[#This Row],[Precio Unitario]]</f>
        <v>#REF!</v>
      </c>
      <c r="M1208" s="383">
        <v>239601</v>
      </c>
      <c r="N1208" s="384" t="s">
        <v>33</v>
      </c>
    </row>
    <row r="1209" spans="2:14" ht="15.75">
      <c r="B1209" s="392" t="e">
        <f>IF(Tabla1[[#This Row],[Código_Actividad]]="","",CONCATENATE(Tabla1[[#This Row],[POA]],".",Tabla1[[#This Row],[SRS]],".",Tabla1[[#This Row],[AREA]],".",Tabla1[[#This Row],[TIPO]]))</f>
        <v>#REF!</v>
      </c>
      <c r="C1209" s="392" t="e">
        <f>IF(Tabla1[[#This Row],[Código_Actividad]]="","",'[5]Formulario PPGR1'!#REF!)</f>
        <v>#REF!</v>
      </c>
      <c r="D1209" s="392" t="e">
        <f>IF(Tabla1[[#This Row],[Código_Actividad]]="","",'[5]Formulario PPGR1'!#REF!)</f>
        <v>#REF!</v>
      </c>
      <c r="E1209" s="392" t="e">
        <f>IF(Tabla1[[#This Row],[Código_Actividad]]="","",'[5]Formulario PPGR1'!#REF!)</f>
        <v>#REF!</v>
      </c>
      <c r="F1209" s="392" t="e">
        <f>IF(Tabla1[[#This Row],[Código_Actividad]]="","",'[5]Formulario PPGR1'!#REF!)</f>
        <v>#REF!</v>
      </c>
      <c r="G1209" s="381" t="s">
        <v>3364</v>
      </c>
      <c r="H1209" s="381" t="s">
        <v>3365</v>
      </c>
      <c r="I1209" s="381" t="s">
        <v>1769</v>
      </c>
      <c r="J1209" s="381">
        <v>25</v>
      </c>
      <c r="K1209" s="382">
        <v>175</v>
      </c>
      <c r="L1209" s="382" t="e">
        <f>[6]!Tabla1[[#This Row],[Cantidad de Insumos]]*[6]!Tabla1[[#This Row],[Precio Unitario]]</f>
        <v>#REF!</v>
      </c>
      <c r="M1209" s="383">
        <v>239601</v>
      </c>
      <c r="N1209" s="384" t="s">
        <v>33</v>
      </c>
    </row>
    <row r="1210" spans="2:14" ht="15.75">
      <c r="B1210" s="392" t="e">
        <f>IF(Tabla1[[#This Row],[Código_Actividad]]="","",CONCATENATE(Tabla1[[#This Row],[POA]],".",Tabla1[[#This Row],[SRS]],".",Tabla1[[#This Row],[AREA]],".",Tabla1[[#This Row],[TIPO]]))</f>
        <v>#REF!</v>
      </c>
      <c r="C1210" s="392" t="e">
        <f>IF(Tabla1[[#This Row],[Código_Actividad]]="","",'[5]Formulario PPGR1'!#REF!)</f>
        <v>#REF!</v>
      </c>
      <c r="D1210" s="392" t="e">
        <f>IF(Tabla1[[#This Row],[Código_Actividad]]="","",'[5]Formulario PPGR1'!#REF!)</f>
        <v>#REF!</v>
      </c>
      <c r="E1210" s="392" t="e">
        <f>IF(Tabla1[[#This Row],[Código_Actividad]]="","",'[5]Formulario PPGR1'!#REF!)</f>
        <v>#REF!</v>
      </c>
      <c r="F1210" s="392" t="e">
        <f>IF(Tabla1[[#This Row],[Código_Actividad]]="","",'[5]Formulario PPGR1'!#REF!)</f>
        <v>#REF!</v>
      </c>
      <c r="G1210" s="381" t="s">
        <v>3366</v>
      </c>
      <c r="H1210" s="381" t="s">
        <v>3367</v>
      </c>
      <c r="I1210" s="381" t="s">
        <v>1769</v>
      </c>
      <c r="J1210" s="381">
        <v>25</v>
      </c>
      <c r="K1210" s="382">
        <v>200</v>
      </c>
      <c r="L1210" s="382" t="e">
        <f>[6]!Tabla1[[#This Row],[Cantidad de Insumos]]*[6]!Tabla1[[#This Row],[Precio Unitario]]</f>
        <v>#REF!</v>
      </c>
      <c r="M1210" s="383">
        <v>239601</v>
      </c>
      <c r="N1210" s="384" t="s">
        <v>33</v>
      </c>
    </row>
    <row r="1211" spans="2:14" ht="15.75">
      <c r="B1211" s="392" t="e">
        <f>IF(Tabla1[[#This Row],[Código_Actividad]]="","",CONCATENATE(Tabla1[[#This Row],[POA]],".",Tabla1[[#This Row],[SRS]],".",Tabla1[[#This Row],[AREA]],".",Tabla1[[#This Row],[TIPO]]))</f>
        <v>#REF!</v>
      </c>
      <c r="C1211" s="392" t="e">
        <f>IF(Tabla1[[#This Row],[Código_Actividad]]="","",'[5]Formulario PPGR1'!#REF!)</f>
        <v>#REF!</v>
      </c>
      <c r="D1211" s="392" t="e">
        <f>IF(Tabla1[[#This Row],[Código_Actividad]]="","",'[5]Formulario PPGR1'!#REF!)</f>
        <v>#REF!</v>
      </c>
      <c r="E1211" s="392" t="e">
        <f>IF(Tabla1[[#This Row],[Código_Actividad]]="","",'[5]Formulario PPGR1'!#REF!)</f>
        <v>#REF!</v>
      </c>
      <c r="F1211" s="392" t="e">
        <f>IF(Tabla1[[#This Row],[Código_Actividad]]="","",'[5]Formulario PPGR1'!#REF!)</f>
        <v>#REF!</v>
      </c>
      <c r="G1211" s="381" t="s">
        <v>3368</v>
      </c>
      <c r="H1211" s="381" t="s">
        <v>3369</v>
      </c>
      <c r="I1211" s="381" t="s">
        <v>1769</v>
      </c>
      <c r="J1211" s="381">
        <v>25</v>
      </c>
      <c r="K1211" s="382">
        <v>250</v>
      </c>
      <c r="L1211" s="382" t="e">
        <f>[6]!Tabla1[[#This Row],[Cantidad de Insumos]]*[6]!Tabla1[[#This Row],[Precio Unitario]]</f>
        <v>#REF!</v>
      </c>
      <c r="M1211" s="383">
        <v>239601</v>
      </c>
      <c r="N1211" s="384" t="s">
        <v>33</v>
      </c>
    </row>
    <row r="1212" spans="2:14" ht="15.75">
      <c r="B1212" s="392" t="e">
        <f>IF(Tabla1[[#This Row],[Código_Actividad]]="","",CONCATENATE(Tabla1[[#This Row],[POA]],".",Tabla1[[#This Row],[SRS]],".",Tabla1[[#This Row],[AREA]],".",Tabla1[[#This Row],[TIPO]]))</f>
        <v>#REF!</v>
      </c>
      <c r="C1212" s="392" t="e">
        <f>IF(Tabla1[[#This Row],[Código_Actividad]]="","",'[5]Formulario PPGR1'!#REF!)</f>
        <v>#REF!</v>
      </c>
      <c r="D1212" s="392" t="e">
        <f>IF(Tabla1[[#This Row],[Código_Actividad]]="","",'[5]Formulario PPGR1'!#REF!)</f>
        <v>#REF!</v>
      </c>
      <c r="E1212" s="392" t="e">
        <f>IF(Tabla1[[#This Row],[Código_Actividad]]="","",'[5]Formulario PPGR1'!#REF!)</f>
        <v>#REF!</v>
      </c>
      <c r="F1212" s="392" t="e">
        <f>IF(Tabla1[[#This Row],[Código_Actividad]]="","",'[5]Formulario PPGR1'!#REF!)</f>
        <v>#REF!</v>
      </c>
      <c r="G1212" s="381" t="s">
        <v>3370</v>
      </c>
      <c r="H1212" s="381" t="s">
        <v>3371</v>
      </c>
      <c r="I1212" s="381" t="s">
        <v>1769</v>
      </c>
      <c r="J1212" s="381">
        <v>30</v>
      </c>
      <c r="K1212" s="382">
        <v>75</v>
      </c>
      <c r="L1212" s="382" t="e">
        <f>[6]!Tabla1[[#This Row],[Cantidad de Insumos]]*[6]!Tabla1[[#This Row],[Precio Unitario]]</f>
        <v>#REF!</v>
      </c>
      <c r="M1212" s="383">
        <v>236405</v>
      </c>
      <c r="N1212" s="384" t="s">
        <v>33</v>
      </c>
    </row>
    <row r="1213" spans="2:14" ht="15.75">
      <c r="B1213" s="392" t="e">
        <f>IF(Tabla1[[#This Row],[Código_Actividad]]="","",CONCATENATE(Tabla1[[#This Row],[POA]],".",Tabla1[[#This Row],[SRS]],".",Tabla1[[#This Row],[AREA]],".",Tabla1[[#This Row],[TIPO]]))</f>
        <v>#REF!</v>
      </c>
      <c r="C1213" s="392" t="e">
        <f>IF(Tabla1[[#This Row],[Código_Actividad]]="","",'[5]Formulario PPGR1'!#REF!)</f>
        <v>#REF!</v>
      </c>
      <c r="D1213" s="392" t="e">
        <f>IF(Tabla1[[#This Row],[Código_Actividad]]="","",'[5]Formulario PPGR1'!#REF!)</f>
        <v>#REF!</v>
      </c>
      <c r="E1213" s="392" t="e">
        <f>IF(Tabla1[[#This Row],[Código_Actividad]]="","",'[5]Formulario PPGR1'!#REF!)</f>
        <v>#REF!</v>
      </c>
      <c r="F1213" s="392" t="e">
        <f>IF(Tabla1[[#This Row],[Código_Actividad]]="","",'[5]Formulario PPGR1'!#REF!)</f>
        <v>#REF!</v>
      </c>
      <c r="G1213" s="381" t="s">
        <v>3372</v>
      </c>
      <c r="H1213" s="381" t="s">
        <v>3373</v>
      </c>
      <c r="I1213" s="381" t="s">
        <v>3125</v>
      </c>
      <c r="J1213" s="381">
        <v>1</v>
      </c>
      <c r="K1213" s="382">
        <v>1125</v>
      </c>
      <c r="L1213" s="382" t="e">
        <f>[6]!Tabla1[[#This Row],[Cantidad de Insumos]]*[6]!Tabla1[[#This Row],[Precio Unitario]]</f>
        <v>#REF!</v>
      </c>
      <c r="M1213" s="383">
        <v>239601</v>
      </c>
      <c r="N1213" s="384" t="s">
        <v>33</v>
      </c>
    </row>
    <row r="1214" spans="2:14" ht="15.75">
      <c r="B1214" s="392" t="e">
        <f>IF(Tabla1[[#This Row],[Código_Actividad]]="","",CONCATENATE(Tabla1[[#This Row],[POA]],".",Tabla1[[#This Row],[SRS]],".",Tabla1[[#This Row],[AREA]],".",Tabla1[[#This Row],[TIPO]]))</f>
        <v>#REF!</v>
      </c>
      <c r="C1214" s="392" t="e">
        <f>IF(Tabla1[[#This Row],[Código_Actividad]]="","",'[5]Formulario PPGR1'!#REF!)</f>
        <v>#REF!</v>
      </c>
      <c r="D1214" s="392" t="e">
        <f>IF(Tabla1[[#This Row],[Código_Actividad]]="","",'[5]Formulario PPGR1'!#REF!)</f>
        <v>#REF!</v>
      </c>
      <c r="E1214" s="392" t="e">
        <f>IF(Tabla1[[#This Row],[Código_Actividad]]="","",'[5]Formulario PPGR1'!#REF!)</f>
        <v>#REF!</v>
      </c>
      <c r="F1214" s="392" t="e">
        <f>IF(Tabla1[[#This Row],[Código_Actividad]]="","",'[5]Formulario PPGR1'!#REF!)</f>
        <v>#REF!</v>
      </c>
      <c r="G1214" s="381" t="s">
        <v>3374</v>
      </c>
      <c r="H1214" s="381" t="s">
        <v>3375</v>
      </c>
      <c r="I1214" s="381" t="s">
        <v>3125</v>
      </c>
      <c r="J1214" s="381">
        <v>1</v>
      </c>
      <c r="K1214" s="382">
        <v>1125</v>
      </c>
      <c r="L1214" s="382" t="e">
        <f>[6]!Tabla1[[#This Row],[Cantidad de Insumos]]*[6]!Tabla1[[#This Row],[Precio Unitario]]</f>
        <v>#REF!</v>
      </c>
      <c r="M1214" s="383">
        <v>239601</v>
      </c>
      <c r="N1214" s="384" t="s">
        <v>33</v>
      </c>
    </row>
    <row r="1215" spans="2:14" ht="15.75">
      <c r="B1215" s="392" t="e">
        <f>IF(Tabla1[[#This Row],[Código_Actividad]]="","",CONCATENATE(Tabla1[[#This Row],[POA]],".",Tabla1[[#This Row],[SRS]],".",Tabla1[[#This Row],[AREA]],".",Tabla1[[#This Row],[TIPO]]))</f>
        <v>#REF!</v>
      </c>
      <c r="C1215" s="392" t="e">
        <f>IF(Tabla1[[#This Row],[Código_Actividad]]="","",'[5]Formulario PPGR1'!#REF!)</f>
        <v>#REF!</v>
      </c>
      <c r="D1215" s="392" t="e">
        <f>IF(Tabla1[[#This Row],[Código_Actividad]]="","",'[5]Formulario PPGR1'!#REF!)</f>
        <v>#REF!</v>
      </c>
      <c r="E1215" s="392" t="e">
        <f>IF(Tabla1[[#This Row],[Código_Actividad]]="","",'[5]Formulario PPGR1'!#REF!)</f>
        <v>#REF!</v>
      </c>
      <c r="F1215" s="392" t="e">
        <f>IF(Tabla1[[#This Row],[Código_Actividad]]="","",'[5]Formulario PPGR1'!#REF!)</f>
        <v>#REF!</v>
      </c>
      <c r="G1215" s="381" t="s">
        <v>3376</v>
      </c>
      <c r="H1215" s="381" t="s">
        <v>3377</v>
      </c>
      <c r="I1215" s="381" t="s">
        <v>3125</v>
      </c>
      <c r="J1215" s="381">
        <v>1</v>
      </c>
      <c r="K1215" s="382">
        <v>1125</v>
      </c>
      <c r="L1215" s="382" t="e">
        <f>[6]!Tabla1[[#This Row],[Cantidad de Insumos]]*[6]!Tabla1[[#This Row],[Precio Unitario]]</f>
        <v>#REF!</v>
      </c>
      <c r="M1215" s="383">
        <v>239601</v>
      </c>
      <c r="N1215" s="384" t="s">
        <v>33</v>
      </c>
    </row>
    <row r="1216" spans="2:14" ht="15.75">
      <c r="B1216" s="392" t="e">
        <f>IF(Tabla1[[#This Row],[Código_Actividad]]="","",CONCATENATE(Tabla1[[#This Row],[POA]],".",Tabla1[[#This Row],[SRS]],".",Tabla1[[#This Row],[AREA]],".",Tabla1[[#This Row],[TIPO]]))</f>
        <v>#REF!</v>
      </c>
      <c r="C1216" s="392" t="e">
        <f>IF(Tabla1[[#This Row],[Código_Actividad]]="","",'[5]Formulario PPGR1'!#REF!)</f>
        <v>#REF!</v>
      </c>
      <c r="D1216" s="392" t="e">
        <f>IF(Tabla1[[#This Row],[Código_Actividad]]="","",'[5]Formulario PPGR1'!#REF!)</f>
        <v>#REF!</v>
      </c>
      <c r="E1216" s="392" t="e">
        <f>IF(Tabla1[[#This Row],[Código_Actividad]]="","",'[5]Formulario PPGR1'!#REF!)</f>
        <v>#REF!</v>
      </c>
      <c r="F1216" s="392" t="e">
        <f>IF(Tabla1[[#This Row],[Código_Actividad]]="","",'[5]Formulario PPGR1'!#REF!)</f>
        <v>#REF!</v>
      </c>
      <c r="G1216" s="381" t="s">
        <v>3378</v>
      </c>
      <c r="H1216" s="381" t="s">
        <v>3379</v>
      </c>
      <c r="I1216" s="381" t="s">
        <v>1769</v>
      </c>
      <c r="J1216" s="381">
        <v>30</v>
      </c>
      <c r="K1216" s="382">
        <v>150</v>
      </c>
      <c r="L1216" s="382" t="e">
        <f>[6]!Tabla1[[#This Row],[Cantidad de Insumos]]*[6]!Tabla1[[#This Row],[Precio Unitario]]</f>
        <v>#REF!</v>
      </c>
      <c r="M1216" s="383">
        <v>235401</v>
      </c>
      <c r="N1216" s="384" t="s">
        <v>33</v>
      </c>
    </row>
    <row r="1217" spans="2:14" ht="15.75">
      <c r="B1217" s="392" t="e">
        <f>IF(Tabla1[[#This Row],[Código_Actividad]]="","",CONCATENATE(Tabla1[[#This Row],[POA]],".",Tabla1[[#This Row],[SRS]],".",Tabla1[[#This Row],[AREA]],".",Tabla1[[#This Row],[TIPO]]))</f>
        <v>#REF!</v>
      </c>
      <c r="C1217" s="392" t="e">
        <f>IF(Tabla1[[#This Row],[Código_Actividad]]="","",'[5]Formulario PPGR1'!#REF!)</f>
        <v>#REF!</v>
      </c>
      <c r="D1217" s="392" t="e">
        <f>IF(Tabla1[[#This Row],[Código_Actividad]]="","",'[5]Formulario PPGR1'!#REF!)</f>
        <v>#REF!</v>
      </c>
      <c r="E1217" s="392" t="e">
        <f>IF(Tabla1[[#This Row],[Código_Actividad]]="","",'[5]Formulario PPGR1'!#REF!)</f>
        <v>#REF!</v>
      </c>
      <c r="F1217" s="392" t="e">
        <f>IF(Tabla1[[#This Row],[Código_Actividad]]="","",'[5]Formulario PPGR1'!#REF!)</f>
        <v>#REF!</v>
      </c>
      <c r="G1217" s="381" t="s">
        <v>3380</v>
      </c>
      <c r="H1217" s="381" t="s">
        <v>3381</v>
      </c>
      <c r="I1217" s="381" t="s">
        <v>1769</v>
      </c>
      <c r="J1217" s="381">
        <v>30</v>
      </c>
      <c r="K1217" s="382">
        <v>175</v>
      </c>
      <c r="L1217" s="382" t="e">
        <f>[6]!Tabla1[[#This Row],[Cantidad de Insumos]]*[6]!Tabla1[[#This Row],[Precio Unitario]]</f>
        <v>#REF!</v>
      </c>
      <c r="M1217" s="383">
        <v>235401</v>
      </c>
      <c r="N1217" s="384" t="s">
        <v>33</v>
      </c>
    </row>
    <row r="1218" spans="2:14" ht="15.75">
      <c r="B1218" s="392" t="e">
        <f>IF(Tabla1[[#This Row],[Código_Actividad]]="","",CONCATENATE(Tabla1[[#This Row],[POA]],".",Tabla1[[#This Row],[SRS]],".",Tabla1[[#This Row],[AREA]],".",Tabla1[[#This Row],[TIPO]]))</f>
        <v>#REF!</v>
      </c>
      <c r="C1218" s="392" t="e">
        <f>IF(Tabla1[[#This Row],[Código_Actividad]]="","",'[5]Formulario PPGR1'!#REF!)</f>
        <v>#REF!</v>
      </c>
      <c r="D1218" s="392" t="e">
        <f>IF(Tabla1[[#This Row],[Código_Actividad]]="","",'[5]Formulario PPGR1'!#REF!)</f>
        <v>#REF!</v>
      </c>
      <c r="E1218" s="392" t="e">
        <f>IF(Tabla1[[#This Row],[Código_Actividad]]="","",'[5]Formulario PPGR1'!#REF!)</f>
        <v>#REF!</v>
      </c>
      <c r="F1218" s="392" t="e">
        <f>IF(Tabla1[[#This Row],[Código_Actividad]]="","",'[5]Formulario PPGR1'!#REF!)</f>
        <v>#REF!</v>
      </c>
      <c r="G1218" s="381" t="s">
        <v>3382</v>
      </c>
      <c r="H1218" s="381" t="s">
        <v>3383</v>
      </c>
      <c r="I1218" s="381" t="s">
        <v>1769</v>
      </c>
      <c r="J1218" s="381">
        <v>3</v>
      </c>
      <c r="K1218" s="382">
        <v>125</v>
      </c>
      <c r="L1218" s="382" t="e">
        <f>[6]!Tabla1[[#This Row],[Cantidad de Insumos]]*[6]!Tabla1[[#This Row],[Precio Unitario]]</f>
        <v>#REF!</v>
      </c>
      <c r="M1218" s="383">
        <v>239601</v>
      </c>
      <c r="N1218" s="384" t="s">
        <v>33</v>
      </c>
    </row>
    <row r="1219" spans="2:14" ht="15.75">
      <c r="B1219" s="392" t="e">
        <f>IF(Tabla1[[#This Row],[Código_Actividad]]="","",CONCATENATE(Tabla1[[#This Row],[POA]],".",Tabla1[[#This Row],[SRS]],".",Tabla1[[#This Row],[AREA]],".",Tabla1[[#This Row],[TIPO]]))</f>
        <v>#REF!</v>
      </c>
      <c r="C1219" s="392" t="e">
        <f>IF(Tabla1[[#This Row],[Código_Actividad]]="","",'[5]Formulario PPGR1'!#REF!)</f>
        <v>#REF!</v>
      </c>
      <c r="D1219" s="392" t="e">
        <f>IF(Tabla1[[#This Row],[Código_Actividad]]="","",'[5]Formulario PPGR1'!#REF!)</f>
        <v>#REF!</v>
      </c>
      <c r="E1219" s="392" t="e">
        <f>IF(Tabla1[[#This Row],[Código_Actividad]]="","",'[5]Formulario PPGR1'!#REF!)</f>
        <v>#REF!</v>
      </c>
      <c r="F1219" s="392" t="e">
        <f>IF(Tabla1[[#This Row],[Código_Actividad]]="","",'[5]Formulario PPGR1'!#REF!)</f>
        <v>#REF!</v>
      </c>
      <c r="G1219" s="381" t="s">
        <v>3384</v>
      </c>
      <c r="H1219" s="381" t="s">
        <v>3385</v>
      </c>
      <c r="I1219" s="381" t="s">
        <v>1769</v>
      </c>
      <c r="J1219" s="381">
        <v>1</v>
      </c>
      <c r="K1219" s="382">
        <v>150</v>
      </c>
      <c r="L1219" s="382" t="e">
        <f>[6]!Tabla1[[#This Row],[Cantidad de Insumos]]*[6]!Tabla1[[#This Row],[Precio Unitario]]</f>
        <v>#REF!</v>
      </c>
      <c r="M1219" s="383">
        <v>239601</v>
      </c>
      <c r="N1219" s="384" t="s">
        <v>33</v>
      </c>
    </row>
    <row r="1220" spans="2:14" ht="15.75">
      <c r="B1220" s="392" t="e">
        <f>IF(Tabla1[[#This Row],[Código_Actividad]]="","",CONCATENATE(Tabla1[[#This Row],[POA]],".",Tabla1[[#This Row],[SRS]],".",Tabla1[[#This Row],[AREA]],".",Tabla1[[#This Row],[TIPO]]))</f>
        <v>#REF!</v>
      </c>
      <c r="C1220" s="392" t="e">
        <f>IF(Tabla1[[#This Row],[Código_Actividad]]="","",'[5]Formulario PPGR1'!#REF!)</f>
        <v>#REF!</v>
      </c>
      <c r="D1220" s="392" t="e">
        <f>IF(Tabla1[[#This Row],[Código_Actividad]]="","",'[5]Formulario PPGR1'!#REF!)</f>
        <v>#REF!</v>
      </c>
      <c r="E1220" s="392" t="e">
        <f>IF(Tabla1[[#This Row],[Código_Actividad]]="","",'[5]Formulario PPGR1'!#REF!)</f>
        <v>#REF!</v>
      </c>
      <c r="F1220" s="392" t="e">
        <f>IF(Tabla1[[#This Row],[Código_Actividad]]="","",'[5]Formulario PPGR1'!#REF!)</f>
        <v>#REF!</v>
      </c>
      <c r="G1220" s="381" t="s">
        <v>3386</v>
      </c>
      <c r="H1220" s="381" t="s">
        <v>3387</v>
      </c>
      <c r="I1220" s="381" t="s">
        <v>1769</v>
      </c>
      <c r="J1220" s="381">
        <v>30</v>
      </c>
      <c r="K1220" s="382">
        <v>175</v>
      </c>
      <c r="L1220" s="382" t="e">
        <f>[6]!Tabla1[[#This Row],[Cantidad de Insumos]]*[6]!Tabla1[[#This Row],[Precio Unitario]]</f>
        <v>#REF!</v>
      </c>
      <c r="M1220" s="383">
        <v>239601</v>
      </c>
      <c r="N1220" s="384" t="s">
        <v>33</v>
      </c>
    </row>
    <row r="1221" spans="2:14" ht="15.75">
      <c r="B1221" s="392" t="e">
        <f>IF(Tabla1[[#This Row],[Código_Actividad]]="","",CONCATENATE(Tabla1[[#This Row],[POA]],".",Tabla1[[#This Row],[SRS]],".",Tabla1[[#This Row],[AREA]],".",Tabla1[[#This Row],[TIPO]]))</f>
        <v>#REF!</v>
      </c>
      <c r="C1221" s="392" t="e">
        <f>IF(Tabla1[[#This Row],[Código_Actividad]]="","",'[5]Formulario PPGR1'!#REF!)</f>
        <v>#REF!</v>
      </c>
      <c r="D1221" s="392" t="e">
        <f>IF(Tabla1[[#This Row],[Código_Actividad]]="","",'[5]Formulario PPGR1'!#REF!)</f>
        <v>#REF!</v>
      </c>
      <c r="E1221" s="392" t="e">
        <f>IF(Tabla1[[#This Row],[Código_Actividad]]="","",'[5]Formulario PPGR1'!#REF!)</f>
        <v>#REF!</v>
      </c>
      <c r="F1221" s="392" t="e">
        <f>IF(Tabla1[[#This Row],[Código_Actividad]]="","",'[5]Formulario PPGR1'!#REF!)</f>
        <v>#REF!</v>
      </c>
      <c r="G1221" s="381" t="s">
        <v>3388</v>
      </c>
      <c r="H1221" s="381" t="s">
        <v>3389</v>
      </c>
      <c r="I1221" s="381" t="s">
        <v>324</v>
      </c>
      <c r="J1221" s="381">
        <v>12</v>
      </c>
      <c r="K1221" s="382">
        <v>225</v>
      </c>
      <c r="L1221" s="382" t="e">
        <f>[6]!Tabla1[[#This Row],[Cantidad de Insumos]]*[6]!Tabla1[[#This Row],[Precio Unitario]]</f>
        <v>#REF!</v>
      </c>
      <c r="M1221" s="383">
        <v>239601</v>
      </c>
      <c r="N1221" s="384" t="s">
        <v>33</v>
      </c>
    </row>
    <row r="1222" spans="2:14" ht="15.75">
      <c r="B1222" s="392" t="e">
        <f>IF(Tabla1[[#This Row],[Código_Actividad]]="","",CONCATENATE(Tabla1[[#This Row],[POA]],".",Tabla1[[#This Row],[SRS]],".",Tabla1[[#This Row],[AREA]],".",Tabla1[[#This Row],[TIPO]]))</f>
        <v>#REF!</v>
      </c>
      <c r="C1222" s="392" t="e">
        <f>IF(Tabla1[[#This Row],[Código_Actividad]]="","",'[5]Formulario PPGR1'!#REF!)</f>
        <v>#REF!</v>
      </c>
      <c r="D1222" s="392" t="e">
        <f>IF(Tabla1[[#This Row],[Código_Actividad]]="","",'[5]Formulario PPGR1'!#REF!)</f>
        <v>#REF!</v>
      </c>
      <c r="E1222" s="392" t="e">
        <f>IF(Tabla1[[#This Row],[Código_Actividad]]="","",'[5]Formulario PPGR1'!#REF!)</f>
        <v>#REF!</v>
      </c>
      <c r="F1222" s="392" t="e">
        <f>IF(Tabla1[[#This Row],[Código_Actividad]]="","",'[5]Formulario PPGR1'!#REF!)</f>
        <v>#REF!</v>
      </c>
      <c r="G1222" s="381" t="s">
        <v>3390</v>
      </c>
      <c r="H1222" s="381" t="s">
        <v>3391</v>
      </c>
      <c r="I1222" s="381" t="s">
        <v>1769</v>
      </c>
      <c r="J1222" s="381">
        <v>30</v>
      </c>
      <c r="K1222" s="382">
        <v>350</v>
      </c>
      <c r="L1222" s="382" t="e">
        <f>[6]!Tabla1[[#This Row],[Cantidad de Insumos]]*[6]!Tabla1[[#This Row],[Precio Unitario]]</f>
        <v>#REF!</v>
      </c>
      <c r="M1222" s="383">
        <v>239601</v>
      </c>
      <c r="N1222" s="384" t="s">
        <v>33</v>
      </c>
    </row>
    <row r="1223" spans="2:14" ht="15.75">
      <c r="B1223" s="392" t="e">
        <f>IF(Tabla1[[#This Row],[Código_Actividad]]="","",CONCATENATE(Tabla1[[#This Row],[POA]],".",Tabla1[[#This Row],[SRS]],".",Tabla1[[#This Row],[AREA]],".",Tabla1[[#This Row],[TIPO]]))</f>
        <v>#REF!</v>
      </c>
      <c r="C1223" s="392" t="e">
        <f>IF(Tabla1[[#This Row],[Código_Actividad]]="","",'[5]Formulario PPGR1'!#REF!)</f>
        <v>#REF!</v>
      </c>
      <c r="D1223" s="392" t="e">
        <f>IF(Tabla1[[#This Row],[Código_Actividad]]="","",'[5]Formulario PPGR1'!#REF!)</f>
        <v>#REF!</v>
      </c>
      <c r="E1223" s="392" t="e">
        <f>IF(Tabla1[[#This Row],[Código_Actividad]]="","",'[5]Formulario PPGR1'!#REF!)</f>
        <v>#REF!</v>
      </c>
      <c r="F1223" s="392" t="e">
        <f>IF(Tabla1[[#This Row],[Código_Actividad]]="","",'[5]Formulario PPGR1'!#REF!)</f>
        <v>#REF!</v>
      </c>
      <c r="G1223" s="381" t="s">
        <v>3392</v>
      </c>
      <c r="H1223" s="381" t="s">
        <v>3393</v>
      </c>
      <c r="I1223" s="381" t="s">
        <v>1769</v>
      </c>
      <c r="J1223" s="381">
        <v>30</v>
      </c>
      <c r="K1223" s="382">
        <v>325</v>
      </c>
      <c r="L1223" s="382" t="e">
        <f>[6]!Tabla1[[#This Row],[Cantidad de Insumos]]*[6]!Tabla1[[#This Row],[Precio Unitario]]</f>
        <v>#REF!</v>
      </c>
      <c r="M1223" s="383">
        <v>239601</v>
      </c>
      <c r="N1223" s="384" t="s">
        <v>33</v>
      </c>
    </row>
    <row r="1224" spans="2:14" ht="15.75">
      <c r="B1224" s="392" t="e">
        <f>IF(Tabla1[[#This Row],[Código_Actividad]]="","",CONCATENATE(Tabla1[[#This Row],[POA]],".",Tabla1[[#This Row],[SRS]],".",Tabla1[[#This Row],[AREA]],".",Tabla1[[#This Row],[TIPO]]))</f>
        <v>#REF!</v>
      </c>
      <c r="C1224" s="392" t="e">
        <f>IF(Tabla1[[#This Row],[Código_Actividad]]="","",'[5]Formulario PPGR1'!#REF!)</f>
        <v>#REF!</v>
      </c>
      <c r="D1224" s="392" t="e">
        <f>IF(Tabla1[[#This Row],[Código_Actividad]]="","",'[5]Formulario PPGR1'!#REF!)</f>
        <v>#REF!</v>
      </c>
      <c r="E1224" s="392" t="e">
        <f>IF(Tabla1[[#This Row],[Código_Actividad]]="","",'[5]Formulario PPGR1'!#REF!)</f>
        <v>#REF!</v>
      </c>
      <c r="F1224" s="392" t="e">
        <f>IF(Tabla1[[#This Row],[Código_Actividad]]="","",'[5]Formulario PPGR1'!#REF!)</f>
        <v>#REF!</v>
      </c>
      <c r="G1224" s="381" t="s">
        <v>3394</v>
      </c>
      <c r="H1224" s="381" t="s">
        <v>3395</v>
      </c>
      <c r="I1224" s="381" t="s">
        <v>1769</v>
      </c>
      <c r="J1224" s="381">
        <v>8</v>
      </c>
      <c r="K1224" s="382">
        <v>550</v>
      </c>
      <c r="L1224" s="382" t="e">
        <f>[6]!Tabla1[[#This Row],[Cantidad de Insumos]]*[6]!Tabla1[[#This Row],[Precio Unitario]]</f>
        <v>#REF!</v>
      </c>
      <c r="M1224" s="383">
        <v>239601</v>
      </c>
      <c r="N1224" s="384" t="s">
        <v>33</v>
      </c>
    </row>
    <row r="1225" spans="2:14" ht="15.75">
      <c r="B1225" s="392" t="e">
        <f>IF(Tabla1[[#This Row],[Código_Actividad]]="","",CONCATENATE(Tabla1[[#This Row],[POA]],".",Tabla1[[#This Row],[SRS]],".",Tabla1[[#This Row],[AREA]],".",Tabla1[[#This Row],[TIPO]]))</f>
        <v>#REF!</v>
      </c>
      <c r="C1225" s="392" t="e">
        <f>IF(Tabla1[[#This Row],[Código_Actividad]]="","",'[5]Formulario PPGR1'!#REF!)</f>
        <v>#REF!</v>
      </c>
      <c r="D1225" s="392" t="e">
        <f>IF(Tabla1[[#This Row],[Código_Actividad]]="","",'[5]Formulario PPGR1'!#REF!)</f>
        <v>#REF!</v>
      </c>
      <c r="E1225" s="392" t="e">
        <f>IF(Tabla1[[#This Row],[Código_Actividad]]="","",'[5]Formulario PPGR1'!#REF!)</f>
        <v>#REF!</v>
      </c>
      <c r="F1225" s="392" t="e">
        <f>IF(Tabla1[[#This Row],[Código_Actividad]]="","",'[5]Formulario PPGR1'!#REF!)</f>
        <v>#REF!</v>
      </c>
      <c r="G1225" s="381" t="s">
        <v>3396</v>
      </c>
      <c r="H1225" s="381" t="s">
        <v>3397</v>
      </c>
      <c r="I1225" s="381" t="s">
        <v>3398</v>
      </c>
      <c r="J1225" s="381">
        <v>35</v>
      </c>
      <c r="K1225" s="382">
        <v>325</v>
      </c>
      <c r="L1225" s="382" t="e">
        <f>[6]!Tabla1[[#This Row],[Cantidad de Insumos]]*[6]!Tabla1[[#This Row],[Precio Unitario]]</f>
        <v>#REF!</v>
      </c>
      <c r="M1225" s="383">
        <v>236101</v>
      </c>
      <c r="N1225" s="384" t="s">
        <v>33</v>
      </c>
    </row>
    <row r="1226" spans="2:14" ht="15.75">
      <c r="B1226" s="392" t="e">
        <f>IF(Tabla1[[#This Row],[Código_Actividad]]="","",CONCATENATE(Tabla1[[#This Row],[POA]],".",Tabla1[[#This Row],[SRS]],".",Tabla1[[#This Row],[AREA]],".",Tabla1[[#This Row],[TIPO]]))</f>
        <v>#REF!</v>
      </c>
      <c r="C1226" s="392" t="e">
        <f>IF(Tabla1[[#This Row],[Código_Actividad]]="","",'[5]Formulario PPGR1'!#REF!)</f>
        <v>#REF!</v>
      </c>
      <c r="D1226" s="392" t="e">
        <f>IF(Tabla1[[#This Row],[Código_Actividad]]="","",'[5]Formulario PPGR1'!#REF!)</f>
        <v>#REF!</v>
      </c>
      <c r="E1226" s="392" t="e">
        <f>IF(Tabla1[[#This Row],[Código_Actividad]]="","",'[5]Formulario PPGR1'!#REF!)</f>
        <v>#REF!</v>
      </c>
      <c r="F1226" s="392" t="e">
        <f>IF(Tabla1[[#This Row],[Código_Actividad]]="","",'[5]Formulario PPGR1'!#REF!)</f>
        <v>#REF!</v>
      </c>
      <c r="G1226" s="381" t="s">
        <v>3399</v>
      </c>
      <c r="H1226" s="381" t="s">
        <v>3400</v>
      </c>
      <c r="I1226" s="381" t="s">
        <v>3398</v>
      </c>
      <c r="J1226" s="381">
        <v>30</v>
      </c>
      <c r="K1226" s="382">
        <v>250</v>
      </c>
      <c r="L1226" s="382" t="e">
        <f>[6]!Tabla1[[#This Row],[Cantidad de Insumos]]*[6]!Tabla1[[#This Row],[Precio Unitario]]</f>
        <v>#REF!</v>
      </c>
      <c r="M1226" s="383">
        <v>236101</v>
      </c>
      <c r="N1226" s="384" t="s">
        <v>33</v>
      </c>
    </row>
    <row r="1227" spans="2:14" ht="15.75">
      <c r="B1227" s="392" t="e">
        <f>IF(Tabla1[[#This Row],[Código_Actividad]]="","",CONCATENATE(Tabla1[[#This Row],[POA]],".",Tabla1[[#This Row],[SRS]],".",Tabla1[[#This Row],[AREA]],".",Tabla1[[#This Row],[TIPO]]))</f>
        <v>#REF!</v>
      </c>
      <c r="C1227" s="392" t="e">
        <f>IF(Tabla1[[#This Row],[Código_Actividad]]="","",'[5]Formulario PPGR1'!#REF!)</f>
        <v>#REF!</v>
      </c>
      <c r="D1227" s="392" t="e">
        <f>IF(Tabla1[[#This Row],[Código_Actividad]]="","",'[5]Formulario PPGR1'!#REF!)</f>
        <v>#REF!</v>
      </c>
      <c r="E1227" s="392" t="e">
        <f>IF(Tabla1[[#This Row],[Código_Actividad]]="","",'[5]Formulario PPGR1'!#REF!)</f>
        <v>#REF!</v>
      </c>
      <c r="F1227" s="392" t="e">
        <f>IF(Tabla1[[#This Row],[Código_Actividad]]="","",'[5]Formulario PPGR1'!#REF!)</f>
        <v>#REF!</v>
      </c>
      <c r="G1227" s="381" t="s">
        <v>3401</v>
      </c>
      <c r="H1227" s="381" t="s">
        <v>3402</v>
      </c>
      <c r="I1227" s="381" t="s">
        <v>1769</v>
      </c>
      <c r="J1227" s="381">
        <v>30</v>
      </c>
      <c r="K1227" s="382">
        <v>100</v>
      </c>
      <c r="L1227" s="382" t="e">
        <f>[6]!Tabla1[[#This Row],[Cantidad de Insumos]]*[6]!Tabla1[[#This Row],[Precio Unitario]]</f>
        <v>#REF!</v>
      </c>
      <c r="M1227" s="383">
        <v>236101</v>
      </c>
      <c r="N1227" s="384" t="s">
        <v>33</v>
      </c>
    </row>
    <row r="1228" spans="2:14" ht="15.75">
      <c r="B1228" s="392" t="e">
        <f>IF(Tabla1[[#This Row],[Código_Actividad]]="","",CONCATENATE(Tabla1[[#This Row],[POA]],".",Tabla1[[#This Row],[SRS]],".",Tabla1[[#This Row],[AREA]],".",Tabla1[[#This Row],[TIPO]]))</f>
        <v>#REF!</v>
      </c>
      <c r="C1228" s="392" t="e">
        <f>IF(Tabla1[[#This Row],[Código_Actividad]]="","",'[5]Formulario PPGR1'!#REF!)</f>
        <v>#REF!</v>
      </c>
      <c r="D1228" s="392" t="e">
        <f>IF(Tabla1[[#This Row],[Código_Actividad]]="","",'[5]Formulario PPGR1'!#REF!)</f>
        <v>#REF!</v>
      </c>
      <c r="E1228" s="392" t="e">
        <f>IF(Tabla1[[#This Row],[Código_Actividad]]="","",'[5]Formulario PPGR1'!#REF!)</f>
        <v>#REF!</v>
      </c>
      <c r="F1228" s="392" t="e">
        <f>IF(Tabla1[[#This Row],[Código_Actividad]]="","",'[5]Formulario PPGR1'!#REF!)</f>
        <v>#REF!</v>
      </c>
      <c r="G1228" s="381" t="s">
        <v>3403</v>
      </c>
      <c r="H1228" s="381" t="s">
        <v>3404</v>
      </c>
      <c r="I1228" s="381" t="s">
        <v>1769</v>
      </c>
      <c r="J1228" s="381">
        <v>3</v>
      </c>
      <c r="K1228" s="382">
        <v>125</v>
      </c>
      <c r="L1228" s="382" t="e">
        <f>[6]!Tabla1[[#This Row],[Cantidad de Insumos]]*[6]!Tabla1[[#This Row],[Precio Unitario]]</f>
        <v>#REF!</v>
      </c>
      <c r="M1228" s="383">
        <v>236101</v>
      </c>
      <c r="N1228" s="384" t="s">
        <v>33</v>
      </c>
    </row>
    <row r="1229" spans="2:14" ht="15.75">
      <c r="B1229" s="392" t="e">
        <f>IF(Tabla1[[#This Row],[Código_Actividad]]="","",CONCATENATE(Tabla1[[#This Row],[POA]],".",Tabla1[[#This Row],[SRS]],".",Tabla1[[#This Row],[AREA]],".",Tabla1[[#This Row],[TIPO]]))</f>
        <v>#REF!</v>
      </c>
      <c r="C1229" s="392" t="e">
        <f>IF(Tabla1[[#This Row],[Código_Actividad]]="","",'[5]Formulario PPGR1'!#REF!)</f>
        <v>#REF!</v>
      </c>
      <c r="D1229" s="392" t="e">
        <f>IF(Tabla1[[#This Row],[Código_Actividad]]="","",'[5]Formulario PPGR1'!#REF!)</f>
        <v>#REF!</v>
      </c>
      <c r="E1229" s="392" t="e">
        <f>IF(Tabla1[[#This Row],[Código_Actividad]]="","",'[5]Formulario PPGR1'!#REF!)</f>
        <v>#REF!</v>
      </c>
      <c r="F1229" s="392" t="e">
        <f>IF(Tabla1[[#This Row],[Código_Actividad]]="","",'[5]Formulario PPGR1'!#REF!)</f>
        <v>#REF!</v>
      </c>
      <c r="G1229" s="381" t="s">
        <v>3405</v>
      </c>
      <c r="H1229" s="381" t="s">
        <v>3406</v>
      </c>
      <c r="I1229" s="381" t="s">
        <v>1769</v>
      </c>
      <c r="J1229" s="381">
        <v>7</v>
      </c>
      <c r="K1229" s="382">
        <v>735</v>
      </c>
      <c r="L1229" s="382" t="e">
        <f>[6]!Tabla1[[#This Row],[Cantidad de Insumos]]*[6]!Tabla1[[#This Row],[Precio Unitario]]</f>
        <v>#REF!</v>
      </c>
      <c r="M1229" s="383">
        <v>236404</v>
      </c>
      <c r="N1229" s="384" t="s">
        <v>33</v>
      </c>
    </row>
    <row r="1230" spans="2:14" ht="15.75">
      <c r="B1230" s="392" t="e">
        <f>IF(Tabla1[[#This Row],[Código_Actividad]]="","",CONCATENATE(Tabla1[[#This Row],[POA]],".",Tabla1[[#This Row],[SRS]],".",Tabla1[[#This Row],[AREA]],".",Tabla1[[#This Row],[TIPO]]))</f>
        <v>#REF!</v>
      </c>
      <c r="C1230" s="392" t="e">
        <f>IF(Tabla1[[#This Row],[Código_Actividad]]="","",'[5]Formulario PPGR1'!#REF!)</f>
        <v>#REF!</v>
      </c>
      <c r="D1230" s="392" t="e">
        <f>IF(Tabla1[[#This Row],[Código_Actividad]]="","",'[5]Formulario PPGR1'!#REF!)</f>
        <v>#REF!</v>
      </c>
      <c r="E1230" s="392" t="e">
        <f>IF(Tabla1[[#This Row],[Código_Actividad]]="","",'[5]Formulario PPGR1'!#REF!)</f>
        <v>#REF!</v>
      </c>
      <c r="F1230" s="392" t="e">
        <f>IF(Tabla1[[#This Row],[Código_Actividad]]="","",'[5]Formulario PPGR1'!#REF!)</f>
        <v>#REF!</v>
      </c>
      <c r="G1230" s="381" t="s">
        <v>3407</v>
      </c>
      <c r="H1230" s="381" t="s">
        <v>3408</v>
      </c>
      <c r="I1230" s="381" t="s">
        <v>3409</v>
      </c>
      <c r="J1230" s="381">
        <v>5</v>
      </c>
      <c r="K1230" s="382">
        <v>550</v>
      </c>
      <c r="L1230" s="382" t="e">
        <f>[6]!Tabla1[[#This Row],[Cantidad de Insumos]]*[6]!Tabla1[[#This Row],[Precio Unitario]]</f>
        <v>#REF!</v>
      </c>
      <c r="M1230" s="383">
        <v>236203</v>
      </c>
      <c r="N1230" s="384" t="s">
        <v>33</v>
      </c>
    </row>
    <row r="1231" spans="2:14" ht="15.75">
      <c r="B1231" s="392" t="e">
        <f>IF(Tabla1[[#This Row],[Código_Actividad]]="","",CONCATENATE(Tabla1[[#This Row],[POA]],".",Tabla1[[#This Row],[SRS]],".",Tabla1[[#This Row],[AREA]],".",Tabla1[[#This Row],[TIPO]]))</f>
        <v>#REF!</v>
      </c>
      <c r="C1231" s="392" t="e">
        <f>IF(Tabla1[[#This Row],[Código_Actividad]]="","",'[5]Formulario PPGR1'!#REF!)</f>
        <v>#REF!</v>
      </c>
      <c r="D1231" s="392" t="e">
        <f>IF(Tabla1[[#This Row],[Código_Actividad]]="","",'[5]Formulario PPGR1'!#REF!)</f>
        <v>#REF!</v>
      </c>
      <c r="E1231" s="392" t="e">
        <f>IF(Tabla1[[#This Row],[Código_Actividad]]="","",'[5]Formulario PPGR1'!#REF!)</f>
        <v>#REF!</v>
      </c>
      <c r="F1231" s="392" t="e">
        <f>IF(Tabla1[[#This Row],[Código_Actividad]]="","",'[5]Formulario PPGR1'!#REF!)</f>
        <v>#REF!</v>
      </c>
      <c r="G1231" s="381" t="s">
        <v>3410</v>
      </c>
      <c r="H1231" s="381" t="s">
        <v>3411</v>
      </c>
      <c r="I1231" s="381" t="s">
        <v>3409</v>
      </c>
      <c r="J1231" s="381">
        <v>5</v>
      </c>
      <c r="K1231" s="382">
        <v>800</v>
      </c>
      <c r="L1231" s="382" t="e">
        <f>[6]!Tabla1[[#This Row],[Cantidad de Insumos]]*[6]!Tabla1[[#This Row],[Precio Unitario]]</f>
        <v>#REF!</v>
      </c>
      <c r="M1231" s="383">
        <v>236203</v>
      </c>
      <c r="N1231" s="384" t="s">
        <v>33</v>
      </c>
    </row>
    <row r="1232" spans="2:14" ht="31.5">
      <c r="B1232" s="392" t="e">
        <f>IF(Tabla1[[#This Row],[Código_Actividad]]="","",CONCATENATE(Tabla1[[#This Row],[POA]],".",Tabla1[[#This Row],[SRS]],".",Tabla1[[#This Row],[AREA]],".",Tabla1[[#This Row],[TIPO]]))</f>
        <v>#REF!</v>
      </c>
      <c r="C1232" s="392" t="e">
        <f>IF(Tabla1[[#This Row],[Código_Actividad]]="","",'[5]Formulario PPGR1'!#REF!)</f>
        <v>#REF!</v>
      </c>
      <c r="D1232" s="392" t="e">
        <f>IF(Tabla1[[#This Row],[Código_Actividad]]="","",'[5]Formulario PPGR1'!#REF!)</f>
        <v>#REF!</v>
      </c>
      <c r="E1232" s="392" t="e">
        <f>IF(Tabla1[[#This Row],[Código_Actividad]]="","",'[5]Formulario PPGR1'!#REF!)</f>
        <v>#REF!</v>
      </c>
      <c r="F1232" s="392" t="e">
        <f>IF(Tabla1[[#This Row],[Código_Actividad]]="","",'[5]Formulario PPGR1'!#REF!)</f>
        <v>#REF!</v>
      </c>
      <c r="G1232" s="381" t="s">
        <v>3412</v>
      </c>
      <c r="H1232" s="385" t="s">
        <v>3413</v>
      </c>
      <c r="I1232" s="381" t="s">
        <v>1769</v>
      </c>
      <c r="J1232" s="381">
        <v>9</v>
      </c>
      <c r="K1232" s="382">
        <v>525</v>
      </c>
      <c r="L1232" s="382" t="e">
        <f>[6]!Tabla1[[#This Row],[Cantidad de Insumos]]*[6]!Tabla1[[#This Row],[Precio Unitario]]</f>
        <v>#REF!</v>
      </c>
      <c r="M1232" s="383">
        <v>239904</v>
      </c>
      <c r="N1232" s="384" t="s">
        <v>33</v>
      </c>
    </row>
    <row r="1233" spans="2:14" ht="15.75">
      <c r="B1233" s="392" t="e">
        <f>IF(Tabla1[[#This Row],[Código_Actividad]]="","",CONCATENATE(Tabla1[[#This Row],[POA]],".",Tabla1[[#This Row],[SRS]],".",Tabla1[[#This Row],[AREA]],".",Tabla1[[#This Row],[TIPO]]))</f>
        <v>#REF!</v>
      </c>
      <c r="C1233" s="392" t="e">
        <f>IF(Tabla1[[#This Row],[Código_Actividad]]="","",'[5]Formulario PPGR1'!#REF!)</f>
        <v>#REF!</v>
      </c>
      <c r="D1233" s="392" t="e">
        <f>IF(Tabla1[[#This Row],[Código_Actividad]]="","",'[5]Formulario PPGR1'!#REF!)</f>
        <v>#REF!</v>
      </c>
      <c r="E1233" s="392" t="e">
        <f>IF(Tabla1[[#This Row],[Código_Actividad]]="","",'[5]Formulario PPGR1'!#REF!)</f>
        <v>#REF!</v>
      </c>
      <c r="F1233" s="392" t="e">
        <f>IF(Tabla1[[#This Row],[Código_Actividad]]="","",'[5]Formulario PPGR1'!#REF!)</f>
        <v>#REF!</v>
      </c>
      <c r="G1233" s="381" t="s">
        <v>3414</v>
      </c>
      <c r="H1233" s="385" t="s">
        <v>3415</v>
      </c>
      <c r="I1233" s="381" t="s">
        <v>1769</v>
      </c>
      <c r="J1233" s="381">
        <v>2</v>
      </c>
      <c r="K1233" s="382">
        <v>15000</v>
      </c>
      <c r="L1233" s="382" t="e">
        <f>[6]!Tabla1[[#This Row],[Cantidad de Insumos]]*[6]!Tabla1[[#This Row],[Precio Unitario]]</f>
        <v>#REF!</v>
      </c>
      <c r="M1233" s="383">
        <v>261401</v>
      </c>
      <c r="N1233" s="384" t="s">
        <v>33</v>
      </c>
    </row>
    <row r="1234" spans="2:14" ht="15.75">
      <c r="B1234" s="392" t="e">
        <f>IF(Tabla1[[#This Row],[Código_Actividad]]="","",CONCATENATE(Tabla1[[#This Row],[POA]],".",Tabla1[[#This Row],[SRS]],".",Tabla1[[#This Row],[AREA]],".",Tabla1[[#This Row],[TIPO]]))</f>
        <v>#REF!</v>
      </c>
      <c r="C1234" s="392" t="e">
        <f>IF(Tabla1[[#This Row],[Código_Actividad]]="","",'[5]Formulario PPGR1'!#REF!)</f>
        <v>#REF!</v>
      </c>
      <c r="D1234" s="392" t="e">
        <f>IF(Tabla1[[#This Row],[Código_Actividad]]="","",'[5]Formulario PPGR1'!#REF!)</f>
        <v>#REF!</v>
      </c>
      <c r="E1234" s="392" t="e">
        <f>IF(Tabla1[[#This Row],[Código_Actividad]]="","",'[5]Formulario PPGR1'!#REF!)</f>
        <v>#REF!</v>
      </c>
      <c r="F1234" s="392" t="e">
        <f>IF(Tabla1[[#This Row],[Código_Actividad]]="","",'[5]Formulario PPGR1'!#REF!)</f>
        <v>#REF!</v>
      </c>
      <c r="G1234" s="381" t="s">
        <v>3416</v>
      </c>
      <c r="H1234" s="385" t="s">
        <v>3417</v>
      </c>
      <c r="I1234" s="381" t="s">
        <v>1769</v>
      </c>
      <c r="J1234" s="381">
        <v>6</v>
      </c>
      <c r="K1234" s="382">
        <v>88000</v>
      </c>
      <c r="L1234" s="382" t="e">
        <f>[6]!Tabla1[[#This Row],[Cantidad de Insumos]]*[6]!Tabla1[[#This Row],[Precio Unitario]]</f>
        <v>#REF!</v>
      </c>
      <c r="M1234" s="383">
        <v>261201</v>
      </c>
      <c r="N1234" s="384" t="s">
        <v>33</v>
      </c>
    </row>
    <row r="1235" spans="2:14" ht="15.75">
      <c r="B1235" s="392" t="e">
        <f>IF(Tabla1[[#This Row],[Código_Actividad]]="","",CONCATENATE(Tabla1[[#This Row],[POA]],".",Tabla1[[#This Row],[SRS]],".",Tabla1[[#This Row],[AREA]],".",Tabla1[[#This Row],[TIPO]]))</f>
        <v>#REF!</v>
      </c>
      <c r="C1235" s="392" t="e">
        <f>IF(Tabla1[[#This Row],[Código_Actividad]]="","",'[5]Formulario PPGR1'!#REF!)</f>
        <v>#REF!</v>
      </c>
      <c r="D1235" s="392" t="e">
        <f>IF(Tabla1[[#This Row],[Código_Actividad]]="","",'[5]Formulario PPGR1'!#REF!)</f>
        <v>#REF!</v>
      </c>
      <c r="E1235" s="392" t="e">
        <f>IF(Tabla1[[#This Row],[Código_Actividad]]="","",'[5]Formulario PPGR1'!#REF!)</f>
        <v>#REF!</v>
      </c>
      <c r="F1235" s="392" t="e">
        <f>IF(Tabla1[[#This Row],[Código_Actividad]]="","",'[5]Formulario PPGR1'!#REF!)</f>
        <v>#REF!</v>
      </c>
      <c r="G1235" s="381" t="s">
        <v>3418</v>
      </c>
      <c r="H1235" s="385" t="s">
        <v>3419</v>
      </c>
      <c r="I1235" s="381" t="s">
        <v>1769</v>
      </c>
      <c r="J1235" s="381">
        <v>3</v>
      </c>
      <c r="K1235" s="382">
        <v>35000</v>
      </c>
      <c r="L1235" s="382" t="e">
        <f>[6]!Tabla1[[#This Row],[Cantidad de Insumos]]*[6]!Tabla1[[#This Row],[Precio Unitario]]</f>
        <v>#REF!</v>
      </c>
      <c r="M1235" s="383">
        <v>261401</v>
      </c>
      <c r="N1235" s="384" t="s">
        <v>33</v>
      </c>
    </row>
    <row r="1236" spans="2:14" ht="15.75">
      <c r="B1236" s="392" t="e">
        <f>IF(Tabla1[[#This Row],[Código_Actividad]]="","",CONCATENATE(Tabla1[[#This Row],[POA]],".",Tabla1[[#This Row],[SRS]],".",Tabla1[[#This Row],[AREA]],".",Tabla1[[#This Row],[TIPO]]))</f>
        <v>#REF!</v>
      </c>
      <c r="C1236" s="392" t="e">
        <f>IF(Tabla1[[#This Row],[Código_Actividad]]="","",'[5]Formulario PPGR1'!#REF!)</f>
        <v>#REF!</v>
      </c>
      <c r="D1236" s="392" t="e">
        <f>IF(Tabla1[[#This Row],[Código_Actividad]]="","",'[5]Formulario PPGR1'!#REF!)</f>
        <v>#REF!</v>
      </c>
      <c r="E1236" s="392" t="e">
        <f>IF(Tabla1[[#This Row],[Código_Actividad]]="","",'[5]Formulario PPGR1'!#REF!)</f>
        <v>#REF!</v>
      </c>
      <c r="F1236" s="392" t="e">
        <f>IF(Tabla1[[#This Row],[Código_Actividad]]="","",'[5]Formulario PPGR1'!#REF!)</f>
        <v>#REF!</v>
      </c>
      <c r="G1236" s="381" t="s">
        <v>3420</v>
      </c>
      <c r="H1236" s="385" t="s">
        <v>3421</v>
      </c>
      <c r="I1236" s="381" t="s">
        <v>1769</v>
      </c>
      <c r="J1236" s="381">
        <v>2</v>
      </c>
      <c r="K1236" s="382">
        <v>22000</v>
      </c>
      <c r="L1236" s="382" t="e">
        <f>[6]!Tabla1[[#This Row],[Cantidad de Insumos]]*[6]!Tabla1[[#This Row],[Precio Unitario]]</f>
        <v>#REF!</v>
      </c>
      <c r="M1236" s="383">
        <v>265801</v>
      </c>
      <c r="N1236" s="384" t="s">
        <v>33</v>
      </c>
    </row>
    <row r="1237" spans="2:14" ht="15.75">
      <c r="B1237" s="392" t="e">
        <f>IF(Tabla1[[#This Row],[Código_Actividad]]="","",CONCATENATE(Tabla1[[#This Row],[POA]],".",Tabla1[[#This Row],[SRS]],".",Tabla1[[#This Row],[AREA]],".",Tabla1[[#This Row],[TIPO]]))</f>
        <v>#REF!</v>
      </c>
      <c r="C1237" s="392" t="e">
        <f>IF(Tabla1[[#This Row],[Código_Actividad]]="","",'[5]Formulario PPGR1'!#REF!)</f>
        <v>#REF!</v>
      </c>
      <c r="D1237" s="392" t="e">
        <f>IF(Tabla1[[#This Row],[Código_Actividad]]="","",'[5]Formulario PPGR1'!#REF!)</f>
        <v>#REF!</v>
      </c>
      <c r="E1237" s="392" t="e">
        <f>IF(Tabla1[[#This Row],[Código_Actividad]]="","",'[5]Formulario PPGR1'!#REF!)</f>
        <v>#REF!</v>
      </c>
      <c r="F1237" s="392" t="e">
        <f>IF(Tabla1[[#This Row],[Código_Actividad]]="","",'[5]Formulario PPGR1'!#REF!)</f>
        <v>#REF!</v>
      </c>
      <c r="G1237" s="381" t="s">
        <v>3422</v>
      </c>
      <c r="H1237" s="385" t="s">
        <v>3423</v>
      </c>
      <c r="I1237" s="381" t="s">
        <v>1769</v>
      </c>
      <c r="J1237" s="381">
        <v>2</v>
      </c>
      <c r="K1237" s="382">
        <v>18000</v>
      </c>
      <c r="L1237" s="382" t="e">
        <f>[6]!Tabla1[[#This Row],[Cantidad de Insumos]]*[6]!Tabla1[[#This Row],[Precio Unitario]]</f>
        <v>#REF!</v>
      </c>
      <c r="M1237" s="383">
        <v>265801</v>
      </c>
      <c r="N1237" s="384" t="s">
        <v>33</v>
      </c>
    </row>
    <row r="1238" spans="2:14" ht="31.5">
      <c r="B1238" s="392" t="e">
        <f>IF(Tabla1[[#This Row],[Código_Actividad]]="","",CONCATENATE(Tabla1[[#This Row],[POA]],".",Tabla1[[#This Row],[SRS]],".",Tabla1[[#This Row],[AREA]],".",Tabla1[[#This Row],[TIPO]]))</f>
        <v>#REF!</v>
      </c>
      <c r="C1238" s="392" t="e">
        <f>IF(Tabla1[[#This Row],[Código_Actividad]]="","",'[5]Formulario PPGR1'!#REF!)</f>
        <v>#REF!</v>
      </c>
      <c r="D1238" s="392" t="e">
        <f>IF(Tabla1[[#This Row],[Código_Actividad]]="","",'[5]Formulario PPGR1'!#REF!)</f>
        <v>#REF!</v>
      </c>
      <c r="E1238" s="392" t="e">
        <f>IF(Tabla1[[#This Row],[Código_Actividad]]="","",'[5]Formulario PPGR1'!#REF!)</f>
        <v>#REF!</v>
      </c>
      <c r="F1238" s="392" t="e">
        <f>IF(Tabla1[[#This Row],[Código_Actividad]]="","",'[5]Formulario PPGR1'!#REF!)</f>
        <v>#REF!</v>
      </c>
      <c r="G1238" s="381" t="s">
        <v>3424</v>
      </c>
      <c r="H1238" s="385" t="s">
        <v>3425</v>
      </c>
      <c r="I1238" s="381" t="s">
        <v>1769</v>
      </c>
      <c r="J1238" s="381">
        <v>1</v>
      </c>
      <c r="K1238" s="382">
        <v>55000</v>
      </c>
      <c r="L1238" s="382" t="e">
        <f>[6]!Tabla1[[#This Row],[Cantidad de Insumos]]*[6]!Tabla1[[#This Row],[Precio Unitario]]</f>
        <v>#REF!</v>
      </c>
      <c r="M1238" s="383">
        <v>261401</v>
      </c>
      <c r="N1238" s="384" t="s">
        <v>33</v>
      </c>
    </row>
    <row r="1239" spans="2:14" ht="31.5">
      <c r="B1239" s="392" t="e">
        <f>IF(Tabla1[[#This Row],[Código_Actividad]]="","",CONCATENATE(Tabla1[[#This Row],[POA]],".",Tabla1[[#This Row],[SRS]],".",Tabla1[[#This Row],[AREA]],".",Tabla1[[#This Row],[TIPO]]))</f>
        <v>#REF!</v>
      </c>
      <c r="C1239" s="392" t="e">
        <f>IF(Tabla1[[#This Row],[Código_Actividad]]="","",'[5]Formulario PPGR1'!#REF!)</f>
        <v>#REF!</v>
      </c>
      <c r="D1239" s="392" t="e">
        <f>IF(Tabla1[[#This Row],[Código_Actividad]]="","",'[5]Formulario PPGR1'!#REF!)</f>
        <v>#REF!</v>
      </c>
      <c r="E1239" s="392" t="e">
        <f>IF(Tabla1[[#This Row],[Código_Actividad]]="","",'[5]Formulario PPGR1'!#REF!)</f>
        <v>#REF!</v>
      </c>
      <c r="F1239" s="392" t="e">
        <f>IF(Tabla1[[#This Row],[Código_Actividad]]="","",'[5]Formulario PPGR1'!#REF!)</f>
        <v>#REF!</v>
      </c>
      <c r="G1239" s="381" t="s">
        <v>3424</v>
      </c>
      <c r="H1239" s="385" t="s">
        <v>3426</v>
      </c>
      <c r="I1239" s="381" t="s">
        <v>1769</v>
      </c>
      <c r="J1239" s="381">
        <v>1</v>
      </c>
      <c r="K1239" s="382">
        <v>75000</v>
      </c>
      <c r="L1239" s="382" t="e">
        <f>[6]!Tabla1[[#This Row],[Cantidad de Insumos]]*[6]!Tabla1[[#This Row],[Precio Unitario]]</f>
        <v>#REF!</v>
      </c>
      <c r="M1239" s="383">
        <v>261401</v>
      </c>
      <c r="N1239" s="384" t="s">
        <v>33</v>
      </c>
    </row>
    <row r="1240" spans="2:14" ht="31.5">
      <c r="B1240" s="392" t="e">
        <f>IF(Tabla1[[#This Row],[Código_Actividad]]="","",CONCATENATE(Tabla1[[#This Row],[POA]],".",Tabla1[[#This Row],[SRS]],".",Tabla1[[#This Row],[AREA]],".",Tabla1[[#This Row],[TIPO]]))</f>
        <v>#REF!</v>
      </c>
      <c r="C1240" s="392" t="e">
        <f>IF(Tabla1[[#This Row],[Código_Actividad]]="","",'[5]Formulario PPGR1'!#REF!)</f>
        <v>#REF!</v>
      </c>
      <c r="D1240" s="392" t="e">
        <f>IF(Tabla1[[#This Row],[Código_Actividad]]="","",'[5]Formulario PPGR1'!#REF!)</f>
        <v>#REF!</v>
      </c>
      <c r="E1240" s="392" t="e">
        <f>IF(Tabla1[[#This Row],[Código_Actividad]]="","",'[5]Formulario PPGR1'!#REF!)</f>
        <v>#REF!</v>
      </c>
      <c r="F1240" s="392" t="e">
        <f>IF(Tabla1[[#This Row],[Código_Actividad]]="","",'[5]Formulario PPGR1'!#REF!)</f>
        <v>#REF!</v>
      </c>
      <c r="G1240" s="381" t="s">
        <v>3427</v>
      </c>
      <c r="H1240" s="385" t="s">
        <v>3428</v>
      </c>
      <c r="I1240" s="381" t="s">
        <v>1769</v>
      </c>
      <c r="J1240" s="381">
        <v>1</v>
      </c>
      <c r="K1240" s="382">
        <v>5500</v>
      </c>
      <c r="L1240" s="382" t="e">
        <f>[6]!Tabla1[[#This Row],[Cantidad de Insumos]]*[6]!Tabla1[[#This Row],[Precio Unitario]]</f>
        <v>#REF!</v>
      </c>
      <c r="M1240" s="383">
        <v>265701</v>
      </c>
      <c r="N1240" s="384" t="s">
        <v>33</v>
      </c>
    </row>
    <row r="1241" spans="2:14" ht="15.75">
      <c r="B1241" s="392" t="e">
        <f>IF(Tabla1[[#This Row],[Código_Actividad]]="","",CONCATENATE(Tabla1[[#This Row],[POA]],".",Tabla1[[#This Row],[SRS]],".",Tabla1[[#This Row],[AREA]],".",Tabla1[[#This Row],[TIPO]]))</f>
        <v>#REF!</v>
      </c>
      <c r="C1241" s="392" t="e">
        <f>IF(Tabla1[[#This Row],[Código_Actividad]]="","",'[5]Formulario PPGR1'!#REF!)</f>
        <v>#REF!</v>
      </c>
      <c r="D1241" s="392" t="e">
        <f>IF(Tabla1[[#This Row],[Código_Actividad]]="","",'[5]Formulario PPGR1'!#REF!)</f>
        <v>#REF!</v>
      </c>
      <c r="E1241" s="392" t="e">
        <f>IF(Tabla1[[#This Row],[Código_Actividad]]="","",'[5]Formulario PPGR1'!#REF!)</f>
        <v>#REF!</v>
      </c>
      <c r="F1241" s="392" t="e">
        <f>IF(Tabla1[[#This Row],[Código_Actividad]]="","",'[5]Formulario PPGR1'!#REF!)</f>
        <v>#REF!</v>
      </c>
      <c r="G1241" s="381" t="s">
        <v>3429</v>
      </c>
      <c r="H1241" s="386" t="s">
        <v>3430</v>
      </c>
      <c r="I1241" s="381" t="s">
        <v>1769</v>
      </c>
      <c r="J1241" s="381">
        <v>2</v>
      </c>
      <c r="K1241" s="382">
        <v>55000</v>
      </c>
      <c r="L1241" s="382" t="e">
        <f>[6]!Tabla1[[#This Row],[Cantidad de Insumos]]*[6]!Tabla1[[#This Row],[Precio Unitario]]</f>
        <v>#REF!</v>
      </c>
      <c r="M1241" s="383">
        <v>227202</v>
      </c>
      <c r="N1241" s="384" t="s">
        <v>33</v>
      </c>
    </row>
    <row r="1242" spans="2:14" ht="15.75">
      <c r="B1242" s="392" t="e">
        <f>IF(Tabla1[[#This Row],[Código_Actividad]]="","",CONCATENATE(Tabla1[[#This Row],[POA]],".",Tabla1[[#This Row],[SRS]],".",Tabla1[[#This Row],[AREA]],".",Tabla1[[#This Row],[TIPO]]))</f>
        <v>#REF!</v>
      </c>
      <c r="C1242" s="392" t="e">
        <f>IF(Tabla1[[#This Row],[Código_Actividad]]="","",'[5]Formulario PPGR1'!#REF!)</f>
        <v>#REF!</v>
      </c>
      <c r="D1242" s="392" t="e">
        <f>IF(Tabla1[[#This Row],[Código_Actividad]]="","",'[5]Formulario PPGR1'!#REF!)</f>
        <v>#REF!</v>
      </c>
      <c r="E1242" s="392" t="e">
        <f>IF(Tabla1[[#This Row],[Código_Actividad]]="","",'[5]Formulario PPGR1'!#REF!)</f>
        <v>#REF!</v>
      </c>
      <c r="F1242" s="392" t="e">
        <f>IF(Tabla1[[#This Row],[Código_Actividad]]="","",'[5]Formulario PPGR1'!#REF!)</f>
        <v>#REF!</v>
      </c>
      <c r="G1242" s="381" t="s">
        <v>3191</v>
      </c>
      <c r="H1242" s="386" t="s">
        <v>3431</v>
      </c>
      <c r="I1242" s="381" t="s">
        <v>1769</v>
      </c>
      <c r="J1242" s="381">
        <v>2</v>
      </c>
      <c r="K1242" s="382">
        <v>35000</v>
      </c>
      <c r="L1242" s="382" t="e">
        <f>[6]!Tabla1[[#This Row],[Cantidad de Insumos]]*[6]!Tabla1[[#This Row],[Precio Unitario]]</f>
        <v>#REF!</v>
      </c>
      <c r="M1242" s="383">
        <v>227299</v>
      </c>
      <c r="N1242" s="384" t="s">
        <v>33</v>
      </c>
    </row>
    <row r="1243" spans="2:14" ht="15.75">
      <c r="B1243" s="392" t="e">
        <f>IF(Tabla1[[#This Row],[Código_Actividad]]="","",CONCATENATE(Tabla1[[#This Row],[POA]],".",Tabla1[[#This Row],[SRS]],".",Tabla1[[#This Row],[AREA]],".",Tabla1[[#This Row],[TIPO]]))</f>
        <v>#REF!</v>
      </c>
      <c r="C1243" s="392" t="e">
        <f>IF(Tabla1[[#This Row],[Código_Actividad]]="","",'[5]Formulario PPGR1'!#REF!)</f>
        <v>#REF!</v>
      </c>
      <c r="D1243" s="392" t="e">
        <f>IF(Tabla1[[#This Row],[Código_Actividad]]="","",'[5]Formulario PPGR1'!#REF!)</f>
        <v>#REF!</v>
      </c>
      <c r="E1243" s="392" t="e">
        <f>IF(Tabla1[[#This Row],[Código_Actividad]]="","",'[5]Formulario PPGR1'!#REF!)</f>
        <v>#REF!</v>
      </c>
      <c r="F1243" s="392" t="e">
        <f>IF(Tabla1[[#This Row],[Código_Actividad]]="","",'[5]Formulario PPGR1'!#REF!)</f>
        <v>#REF!</v>
      </c>
      <c r="G1243" s="381" t="s">
        <v>3432</v>
      </c>
      <c r="H1243" s="386" t="s">
        <v>3433</v>
      </c>
      <c r="I1243" s="381" t="s">
        <v>1769</v>
      </c>
      <c r="J1243" s="381">
        <v>4</v>
      </c>
      <c r="K1243" s="382">
        <v>40000</v>
      </c>
      <c r="L1243" s="382" t="e">
        <f>[6]!Tabla1[[#This Row],[Cantidad de Insumos]]*[6]!Tabla1[[#This Row],[Precio Unitario]]</f>
        <v>#REF!</v>
      </c>
      <c r="M1243" s="383">
        <v>227299</v>
      </c>
      <c r="N1243" s="384" t="s">
        <v>33</v>
      </c>
    </row>
    <row r="1244" spans="2:14" ht="15.75">
      <c r="B1244" s="392" t="e">
        <f>IF(Tabla1[[#This Row],[Código_Actividad]]="","",CONCATENATE(Tabla1[[#This Row],[POA]],".",Tabla1[[#This Row],[SRS]],".",Tabla1[[#This Row],[AREA]],".",Tabla1[[#This Row],[TIPO]]))</f>
        <v>#REF!</v>
      </c>
      <c r="C1244" s="392" t="e">
        <f>IF(Tabla1[[#This Row],[Código_Actividad]]="","",'[5]Formulario PPGR1'!#REF!)</f>
        <v>#REF!</v>
      </c>
      <c r="D1244" s="392" t="e">
        <f>IF(Tabla1[[#This Row],[Código_Actividad]]="","",'[5]Formulario PPGR1'!#REF!)</f>
        <v>#REF!</v>
      </c>
      <c r="E1244" s="392" t="e">
        <f>IF(Tabla1[[#This Row],[Código_Actividad]]="","",'[5]Formulario PPGR1'!#REF!)</f>
        <v>#REF!</v>
      </c>
      <c r="F1244" s="392" t="e">
        <f>IF(Tabla1[[#This Row],[Código_Actividad]]="","",'[5]Formulario PPGR1'!#REF!)</f>
        <v>#REF!</v>
      </c>
      <c r="G1244" s="381" t="s">
        <v>3185</v>
      </c>
      <c r="H1244" s="386" t="s">
        <v>3434</v>
      </c>
      <c r="I1244" s="381" t="s">
        <v>1769</v>
      </c>
      <c r="J1244" s="381">
        <v>12</v>
      </c>
      <c r="K1244" s="382">
        <v>6500</v>
      </c>
      <c r="L1244" s="382" t="e">
        <f>[6]!Tabla1[[#This Row],[Cantidad de Insumos]]*[6]!Tabla1[[#This Row],[Precio Unitario]]</f>
        <v>#REF!</v>
      </c>
      <c r="M1244" s="383">
        <v>227206</v>
      </c>
      <c r="N1244" s="384" t="s">
        <v>33</v>
      </c>
    </row>
    <row r="1245" spans="2:14" ht="15.75">
      <c r="B1245" s="392" t="e">
        <f>IF(Tabla1[[#This Row],[Código_Actividad]]="","",CONCATENATE(Tabla1[[#This Row],[POA]],".",Tabla1[[#This Row],[SRS]],".",Tabla1[[#This Row],[AREA]],".",Tabla1[[#This Row],[TIPO]]))</f>
        <v>#REF!</v>
      </c>
      <c r="C1245" s="392" t="e">
        <f>IF(Tabla1[[#This Row],[Código_Actividad]]="","",'[5]Formulario PPGR1'!#REF!)</f>
        <v>#REF!</v>
      </c>
      <c r="D1245" s="392" t="e">
        <f>IF(Tabla1[[#This Row],[Código_Actividad]]="","",'[5]Formulario PPGR1'!#REF!)</f>
        <v>#REF!</v>
      </c>
      <c r="E1245" s="392" t="e">
        <f>IF(Tabla1[[#This Row],[Código_Actividad]]="","",'[5]Formulario PPGR1'!#REF!)</f>
        <v>#REF!</v>
      </c>
      <c r="F1245" s="392" t="e">
        <f>IF(Tabla1[[#This Row],[Código_Actividad]]="","",'[5]Formulario PPGR1'!#REF!)</f>
        <v>#REF!</v>
      </c>
      <c r="G1245" s="381" t="s">
        <v>3191</v>
      </c>
      <c r="H1245" s="386" t="s">
        <v>3435</v>
      </c>
      <c r="I1245" s="381" t="s">
        <v>1769</v>
      </c>
      <c r="J1245" s="381">
        <v>2</v>
      </c>
      <c r="K1245" s="382">
        <v>28000</v>
      </c>
      <c r="L1245" s="382" t="e">
        <f>[6]!Tabla1[[#This Row],[Cantidad de Insumos]]*[6]!Tabla1[[#This Row],[Precio Unitario]]</f>
        <v>#REF!</v>
      </c>
      <c r="M1245" s="383">
        <v>227207</v>
      </c>
      <c r="N1245" s="384" t="s">
        <v>33</v>
      </c>
    </row>
    <row r="1246" spans="2:14" ht="15.75">
      <c r="B1246" s="392" t="e">
        <f>IF(Tabla1[[#This Row],[Código_Actividad]]="","",CONCATENATE(Tabla1[[#This Row],[POA]],".",Tabla1[[#This Row],[SRS]],".",Tabla1[[#This Row],[AREA]],".",Tabla1[[#This Row],[TIPO]]))</f>
        <v>#REF!</v>
      </c>
      <c r="C1246" s="392" t="e">
        <f>IF(Tabla1[[#This Row],[Código_Actividad]]="","",'[5]Formulario PPGR1'!#REF!)</f>
        <v>#REF!</v>
      </c>
      <c r="D1246" s="392" t="e">
        <f>IF(Tabla1[[#This Row],[Código_Actividad]]="","",'[5]Formulario PPGR1'!#REF!)</f>
        <v>#REF!</v>
      </c>
      <c r="E1246" s="392" t="e">
        <f>IF(Tabla1[[#This Row],[Código_Actividad]]="","",'[5]Formulario PPGR1'!#REF!)</f>
        <v>#REF!</v>
      </c>
      <c r="F1246" s="392" t="e">
        <f>IF(Tabla1[[#This Row],[Código_Actividad]]="","",'[5]Formulario PPGR1'!#REF!)</f>
        <v>#REF!</v>
      </c>
      <c r="G1246" s="381" t="s">
        <v>3436</v>
      </c>
      <c r="H1246" s="381" t="s">
        <v>3437</v>
      </c>
      <c r="I1246" s="381" t="s">
        <v>1769</v>
      </c>
      <c r="J1246" s="381">
        <v>2</v>
      </c>
      <c r="K1246" s="382">
        <v>45000</v>
      </c>
      <c r="L1246" s="382" t="e">
        <f>[6]!Tabla1[[#This Row],[Cantidad de Insumos]]*[6]!Tabla1[[#This Row],[Precio Unitario]]</f>
        <v>#REF!</v>
      </c>
      <c r="M1246" s="383">
        <v>228503</v>
      </c>
      <c r="N1246" s="384" t="s">
        <v>33</v>
      </c>
    </row>
    <row r="1247" spans="2:14" ht="15.75">
      <c r="B1247" s="392" t="e">
        <f>IF(Tabla1[[#This Row],[Código_Actividad]]="","",CONCATENATE(Tabla1[[#This Row],[POA]],".",Tabla1[[#This Row],[SRS]],".",Tabla1[[#This Row],[AREA]],".",Tabla1[[#This Row],[TIPO]]))</f>
        <v>#REF!</v>
      </c>
      <c r="C1247" s="392" t="e">
        <f>IF(Tabla1[[#This Row],[Código_Actividad]]="","",'[5]Formulario PPGR1'!#REF!)</f>
        <v>#REF!</v>
      </c>
      <c r="D1247" s="392" t="e">
        <f>IF(Tabla1[[#This Row],[Código_Actividad]]="","",'[5]Formulario PPGR1'!#REF!)</f>
        <v>#REF!</v>
      </c>
      <c r="E1247" s="392" t="e">
        <f>IF(Tabla1[[#This Row],[Código_Actividad]]="","",'[5]Formulario PPGR1'!#REF!)</f>
        <v>#REF!</v>
      </c>
      <c r="F1247" s="392" t="e">
        <f>IF(Tabla1[[#This Row],[Código_Actividad]]="","",'[5]Formulario PPGR1'!#REF!)</f>
        <v>#REF!</v>
      </c>
      <c r="G1247" s="381" t="s">
        <v>3185</v>
      </c>
      <c r="H1247" s="381" t="s">
        <v>3438</v>
      </c>
      <c r="I1247" s="381" t="s">
        <v>1769</v>
      </c>
      <c r="J1247" s="381">
        <v>1</v>
      </c>
      <c r="K1247" s="382">
        <v>125000</v>
      </c>
      <c r="L1247" s="382" t="e">
        <f>[6]!Tabla1[[#This Row],[Cantidad de Insumos]]*[6]!Tabla1[[#This Row],[Precio Unitario]]</f>
        <v>#REF!</v>
      </c>
      <c r="M1247" s="383">
        <v>227203</v>
      </c>
      <c r="N1247" s="384" t="s">
        <v>33</v>
      </c>
    </row>
    <row r="1248" spans="2:14" ht="15.75">
      <c r="B1248" s="392" t="e">
        <f>IF(Tabla1[[#This Row],[Código_Actividad]]="","",CONCATENATE(Tabla1[[#This Row],[POA]],".",Tabla1[[#This Row],[SRS]],".",Tabla1[[#This Row],[AREA]],".",Tabla1[[#This Row],[TIPO]]))</f>
        <v>#REF!</v>
      </c>
      <c r="C1248" s="392" t="e">
        <f>IF(Tabla1[[#This Row],[Código_Actividad]]="","",'[5]Formulario PPGR1'!#REF!)</f>
        <v>#REF!</v>
      </c>
      <c r="D1248" s="392" t="e">
        <f>IF(Tabla1[[#This Row],[Código_Actividad]]="","",'[5]Formulario PPGR1'!#REF!)</f>
        <v>#REF!</v>
      </c>
      <c r="E1248" s="392" t="e">
        <f>IF(Tabla1[[#This Row],[Código_Actividad]]="","",'[5]Formulario PPGR1'!#REF!)</f>
        <v>#REF!</v>
      </c>
      <c r="F1248" s="392" t="e">
        <f>IF(Tabla1[[#This Row],[Código_Actividad]]="","",'[5]Formulario PPGR1'!#REF!)</f>
        <v>#REF!</v>
      </c>
      <c r="G1248" s="381" t="s">
        <v>3185</v>
      </c>
      <c r="H1248" s="381" t="s">
        <v>3439</v>
      </c>
      <c r="I1248" s="381" t="s">
        <v>1769</v>
      </c>
      <c r="J1248" s="381">
        <v>1</v>
      </c>
      <c r="K1248" s="382">
        <v>1200000</v>
      </c>
      <c r="L1248" s="382" t="e">
        <f>[6]!Tabla1[[#This Row],[Cantidad de Insumos]]*[6]!Tabla1[[#This Row],[Precio Unitario]]</f>
        <v>#REF!</v>
      </c>
      <c r="M1248" s="383">
        <v>271201</v>
      </c>
      <c r="N1248" s="384" t="s">
        <v>33</v>
      </c>
    </row>
    <row r="1249" spans="2:14" ht="15.75">
      <c r="B1249" s="392" t="e">
        <f>IF(Tabla1[[#This Row],[Código_Actividad]]="","",CONCATENATE(Tabla1[[#This Row],[POA]],".",Tabla1[[#This Row],[SRS]],".",Tabla1[[#This Row],[AREA]],".",Tabla1[[#This Row],[TIPO]]))</f>
        <v>#REF!</v>
      </c>
      <c r="C1249" s="392" t="e">
        <f>IF(Tabla1[[#This Row],[Código_Actividad]]="","",'[5]Formulario PPGR1'!#REF!)</f>
        <v>#REF!</v>
      </c>
      <c r="D1249" s="392" t="e">
        <f>IF(Tabla1[[#This Row],[Código_Actividad]]="","",'[5]Formulario PPGR1'!#REF!)</f>
        <v>#REF!</v>
      </c>
      <c r="E1249" s="392" t="e">
        <f>IF(Tabla1[[#This Row],[Código_Actividad]]="","",'[5]Formulario PPGR1'!#REF!)</f>
        <v>#REF!</v>
      </c>
      <c r="F1249" s="392" t="e">
        <f>IF(Tabla1[[#This Row],[Código_Actividad]]="","",'[5]Formulario PPGR1'!#REF!)</f>
        <v>#REF!</v>
      </c>
      <c r="G1249" s="381" t="s">
        <v>3185</v>
      </c>
      <c r="H1249" s="381" t="s">
        <v>3440</v>
      </c>
      <c r="I1249" s="381" t="s">
        <v>1769</v>
      </c>
      <c r="J1249" s="381">
        <v>1</v>
      </c>
      <c r="K1249" s="382">
        <v>3500000</v>
      </c>
      <c r="L1249" s="382" t="e">
        <f>[6]!Tabla1[[#This Row],[Cantidad de Insumos]]*[6]!Tabla1[[#This Row],[Precio Unitario]]</f>
        <v>#REF!</v>
      </c>
      <c r="M1249" s="383">
        <v>271201</v>
      </c>
      <c r="N1249" s="384" t="s">
        <v>33</v>
      </c>
    </row>
    <row r="1250" spans="2:14" ht="15.75">
      <c r="B1250" s="392" t="e">
        <f>IF(Tabla1[[#This Row],[Código_Actividad]]="","",CONCATENATE(Tabla1[[#This Row],[POA]],".",Tabla1[[#This Row],[SRS]],".",Tabla1[[#This Row],[AREA]],".",Tabla1[[#This Row],[TIPO]]))</f>
        <v>#REF!</v>
      </c>
      <c r="C1250" s="392" t="e">
        <f>IF(Tabla1[[#This Row],[Código_Actividad]]="","",'[5]Formulario PPGR1'!#REF!)</f>
        <v>#REF!</v>
      </c>
      <c r="D1250" s="392" t="e">
        <f>IF(Tabla1[[#This Row],[Código_Actividad]]="","",'[5]Formulario PPGR1'!#REF!)</f>
        <v>#REF!</v>
      </c>
      <c r="E1250" s="392" t="e">
        <f>IF(Tabla1[[#This Row],[Código_Actividad]]="","",'[5]Formulario PPGR1'!#REF!)</f>
        <v>#REF!</v>
      </c>
      <c r="F1250" s="392" t="e">
        <f>IF(Tabla1[[#This Row],[Código_Actividad]]="","",'[5]Formulario PPGR1'!#REF!)</f>
        <v>#REF!</v>
      </c>
      <c r="G1250" s="381" t="s">
        <v>3185</v>
      </c>
      <c r="H1250" s="381" t="s">
        <v>3441</v>
      </c>
      <c r="I1250" s="381" t="s">
        <v>1769</v>
      </c>
      <c r="J1250" s="381">
        <v>1</v>
      </c>
      <c r="K1250" s="382">
        <v>750000</v>
      </c>
      <c r="L1250" s="382" t="e">
        <f>[6]!Tabla1[[#This Row],[Cantidad de Insumos]]*[6]!Tabla1[[#This Row],[Precio Unitario]]</f>
        <v>#REF!</v>
      </c>
      <c r="M1250" s="383">
        <v>271201</v>
      </c>
      <c r="N1250" s="384" t="s">
        <v>33</v>
      </c>
    </row>
    <row r="1251" spans="2:14" ht="15.75">
      <c r="B1251" s="392" t="e">
        <f>IF(Tabla1[[#This Row],[Código_Actividad]]="","",CONCATENATE(Tabla1[[#This Row],[POA]],".",Tabla1[[#This Row],[SRS]],".",Tabla1[[#This Row],[AREA]],".",Tabla1[[#This Row],[TIPO]]))</f>
        <v>#REF!</v>
      </c>
      <c r="C1251" s="392" t="e">
        <f>IF(Tabla1[[#This Row],[Código_Actividad]]="","",'[5]Formulario PPGR1'!#REF!)</f>
        <v>#REF!</v>
      </c>
      <c r="D1251" s="392" t="e">
        <f>IF(Tabla1[[#This Row],[Código_Actividad]]="","",'[5]Formulario PPGR1'!#REF!)</f>
        <v>#REF!</v>
      </c>
      <c r="E1251" s="392" t="e">
        <f>IF(Tabla1[[#This Row],[Código_Actividad]]="","",'[5]Formulario PPGR1'!#REF!)</f>
        <v>#REF!</v>
      </c>
      <c r="F1251" s="392" t="e">
        <f>IF(Tabla1[[#This Row],[Código_Actividad]]="","",'[5]Formulario PPGR1'!#REF!)</f>
        <v>#REF!</v>
      </c>
      <c r="G1251" s="381" t="s">
        <v>3442</v>
      </c>
      <c r="H1251" s="381" t="s">
        <v>3443</v>
      </c>
      <c r="I1251" s="381" t="s">
        <v>1769</v>
      </c>
      <c r="J1251" s="381">
        <v>3</v>
      </c>
      <c r="K1251" s="382">
        <v>7000000</v>
      </c>
      <c r="L1251" s="382" t="e">
        <f>[6]!Tabla1[[#This Row],[Cantidad de Insumos]]*[6]!Tabla1[[#This Row],[Precio Unitario]]</f>
        <v>#REF!</v>
      </c>
      <c r="M1251" s="383">
        <v>263101</v>
      </c>
      <c r="N1251" s="384" t="s">
        <v>33</v>
      </c>
    </row>
    <row r="1252" spans="2:14" ht="15.75">
      <c r="B1252" s="392" t="e">
        <f>IF(Tabla1[[#This Row],[Código_Actividad]]="","",CONCATENATE(Tabla1[[#This Row],[POA]],".",Tabla1[[#This Row],[SRS]],".",Tabla1[[#This Row],[AREA]],".",Tabla1[[#This Row],[TIPO]]))</f>
        <v>#REF!</v>
      </c>
      <c r="C1252" s="392" t="e">
        <f>IF(Tabla1[[#This Row],[Código_Actividad]]="","",'[5]Formulario PPGR1'!#REF!)</f>
        <v>#REF!</v>
      </c>
      <c r="D1252" s="392" t="e">
        <f>IF(Tabla1[[#This Row],[Código_Actividad]]="","",'[5]Formulario PPGR1'!#REF!)</f>
        <v>#REF!</v>
      </c>
      <c r="E1252" s="392" t="e">
        <f>IF(Tabla1[[#This Row],[Código_Actividad]]="","",'[5]Formulario PPGR1'!#REF!)</f>
        <v>#REF!</v>
      </c>
      <c r="F1252" s="392" t="e">
        <f>IF(Tabla1[[#This Row],[Código_Actividad]]="","",'[5]Formulario PPGR1'!#REF!)</f>
        <v>#REF!</v>
      </c>
      <c r="G1252" s="381" t="s">
        <v>3442</v>
      </c>
      <c r="H1252" s="381" t="s">
        <v>3444</v>
      </c>
      <c r="I1252" s="381" t="s">
        <v>1769</v>
      </c>
      <c r="J1252" s="381">
        <v>1</v>
      </c>
      <c r="K1252" s="382">
        <v>1512000</v>
      </c>
      <c r="L1252" s="382" t="e">
        <f>[6]!Tabla1[[#This Row],[Cantidad de Insumos]]*[6]!Tabla1[[#This Row],[Precio Unitario]]</f>
        <v>#REF!</v>
      </c>
      <c r="M1252" s="383">
        <v>263101</v>
      </c>
      <c r="N1252" s="384" t="s">
        <v>33</v>
      </c>
    </row>
    <row r="1253" spans="2:14" ht="15.75">
      <c r="B1253" s="392" t="e">
        <f>IF(Tabla1[[#This Row],[Código_Actividad]]="","",CONCATENATE(Tabla1[[#This Row],[POA]],".",Tabla1[[#This Row],[SRS]],".",Tabla1[[#This Row],[AREA]],".",Tabla1[[#This Row],[TIPO]]))</f>
        <v>#REF!</v>
      </c>
      <c r="C1253" s="392" t="e">
        <f>IF(Tabla1[[#This Row],[Código_Actividad]]="","",'[5]Formulario PPGR1'!#REF!)</f>
        <v>#REF!</v>
      </c>
      <c r="D1253" s="392" t="e">
        <f>IF(Tabla1[[#This Row],[Código_Actividad]]="","",'[5]Formulario PPGR1'!#REF!)</f>
        <v>#REF!</v>
      </c>
      <c r="E1253" s="392" t="e">
        <f>IF(Tabla1[[#This Row],[Código_Actividad]]="","",'[5]Formulario PPGR1'!#REF!)</f>
        <v>#REF!</v>
      </c>
      <c r="F1253" s="392" t="e">
        <f>IF(Tabla1[[#This Row],[Código_Actividad]]="","",'[5]Formulario PPGR1'!#REF!)</f>
        <v>#REF!</v>
      </c>
      <c r="G1253" s="381" t="s">
        <v>3445</v>
      </c>
      <c r="H1253" s="381" t="s">
        <v>3446</v>
      </c>
      <c r="I1253" s="381" t="s">
        <v>1769</v>
      </c>
      <c r="J1253" s="381">
        <v>2</v>
      </c>
      <c r="K1253" s="382">
        <v>900000</v>
      </c>
      <c r="L1253" s="382" t="e">
        <f>[6]!Tabla1[[#This Row],[Cantidad de Insumos]]*[6]!Tabla1[[#This Row],[Precio Unitario]]</f>
        <v>#REF!</v>
      </c>
      <c r="M1253" s="383">
        <v>263101</v>
      </c>
      <c r="N1253" s="384" t="s">
        <v>33</v>
      </c>
    </row>
    <row r="1254" spans="2:14" ht="15.75">
      <c r="B1254" s="392" t="e">
        <f>IF(Tabla1[[#This Row],[Código_Actividad]]="","",CONCATENATE(Tabla1[[#This Row],[POA]],".",Tabla1[[#This Row],[SRS]],".",Tabla1[[#This Row],[AREA]],".",Tabla1[[#This Row],[TIPO]]))</f>
        <v>#REF!</v>
      </c>
      <c r="C1254" s="392" t="e">
        <f>IF(Tabla1[[#This Row],[Código_Actividad]]="","",'[5]Formulario PPGR1'!#REF!)</f>
        <v>#REF!</v>
      </c>
      <c r="D1254" s="392" t="e">
        <f>IF(Tabla1[[#This Row],[Código_Actividad]]="","",'[5]Formulario PPGR1'!#REF!)</f>
        <v>#REF!</v>
      </c>
      <c r="E1254" s="392" t="e">
        <f>IF(Tabla1[[#This Row],[Código_Actividad]]="","",'[5]Formulario PPGR1'!#REF!)</f>
        <v>#REF!</v>
      </c>
      <c r="F1254" s="392" t="e">
        <f>IF(Tabla1[[#This Row],[Código_Actividad]]="","",'[5]Formulario PPGR1'!#REF!)</f>
        <v>#REF!</v>
      </c>
      <c r="G1254" s="381" t="s">
        <v>3447</v>
      </c>
      <c r="H1254" s="381" t="s">
        <v>3448</v>
      </c>
      <c r="I1254" s="381" t="s">
        <v>1769</v>
      </c>
      <c r="J1254" s="381">
        <v>1</v>
      </c>
      <c r="K1254" s="382">
        <v>80000</v>
      </c>
      <c r="L1254" s="382" t="e">
        <f>[6]!Tabla1[[#This Row],[Cantidad de Insumos]]*[6]!Tabla1[[#This Row],[Precio Unitario]]</f>
        <v>#REF!</v>
      </c>
      <c r="M1254" s="383">
        <v>263101</v>
      </c>
      <c r="N1254" s="384" t="s">
        <v>33</v>
      </c>
    </row>
    <row r="1255" spans="2:14" ht="15.75">
      <c r="B1255" s="392" t="e">
        <f>IF(Tabla1[[#This Row],[Código_Actividad]]="","",CONCATENATE(Tabla1[[#This Row],[POA]],".",Tabla1[[#This Row],[SRS]],".",Tabla1[[#This Row],[AREA]],".",Tabla1[[#This Row],[TIPO]]))</f>
        <v>#REF!</v>
      </c>
      <c r="C1255" s="392" t="e">
        <f>IF(Tabla1[[#This Row],[Código_Actividad]]="","",'[5]Formulario PPGR1'!#REF!)</f>
        <v>#REF!</v>
      </c>
      <c r="D1255" s="392" t="e">
        <f>IF(Tabla1[[#This Row],[Código_Actividad]]="","",'[5]Formulario PPGR1'!#REF!)</f>
        <v>#REF!</v>
      </c>
      <c r="E1255" s="392" t="e">
        <f>IF(Tabla1[[#This Row],[Código_Actividad]]="","",'[5]Formulario PPGR1'!#REF!)</f>
        <v>#REF!</v>
      </c>
      <c r="F1255" s="392" t="e">
        <f>IF(Tabla1[[#This Row],[Código_Actividad]]="","",'[5]Formulario PPGR1'!#REF!)</f>
        <v>#REF!</v>
      </c>
      <c r="G1255" s="381" t="s">
        <v>3447</v>
      </c>
      <c r="H1255" s="381" t="s">
        <v>3449</v>
      </c>
      <c r="I1255" s="381" t="s">
        <v>1769</v>
      </c>
      <c r="J1255" s="381">
        <v>150</v>
      </c>
      <c r="K1255" s="382">
        <v>14413.35</v>
      </c>
      <c r="L1255" s="382" t="e">
        <f>[6]!Tabla1[[#This Row],[Cantidad de Insumos]]*[6]!Tabla1[[#This Row],[Precio Unitario]]</f>
        <v>#REF!</v>
      </c>
      <c r="M1255" s="383">
        <v>263101</v>
      </c>
      <c r="N1255" s="384" t="s">
        <v>33</v>
      </c>
    </row>
    <row r="1256" spans="2:14" ht="15.75">
      <c r="B1256" s="392" t="e">
        <f>IF(Tabla1[[#This Row],[Código_Actividad]]="","",CONCATENATE(Tabla1[[#This Row],[POA]],".",Tabla1[[#This Row],[SRS]],".",Tabla1[[#This Row],[AREA]],".",Tabla1[[#This Row],[TIPO]]))</f>
        <v>#REF!</v>
      </c>
      <c r="C1256" s="392" t="e">
        <f>IF(Tabla1[[#This Row],[Código_Actividad]]="","",'[5]Formulario PPGR1'!#REF!)</f>
        <v>#REF!</v>
      </c>
      <c r="D1256" s="392" t="e">
        <f>IF(Tabla1[[#This Row],[Código_Actividad]]="","",'[5]Formulario PPGR1'!#REF!)</f>
        <v>#REF!</v>
      </c>
      <c r="E1256" s="392" t="e">
        <f>IF(Tabla1[[#This Row],[Código_Actividad]]="","",'[5]Formulario PPGR1'!#REF!)</f>
        <v>#REF!</v>
      </c>
      <c r="F1256" s="392" t="e">
        <f>IF(Tabla1[[#This Row],[Código_Actividad]]="","",'[5]Formulario PPGR1'!#REF!)</f>
        <v>#REF!</v>
      </c>
      <c r="G1256" s="381" t="s">
        <v>3447</v>
      </c>
      <c r="H1256" s="381" t="s">
        <v>3450</v>
      </c>
      <c r="I1256" s="381" t="s">
        <v>1769</v>
      </c>
      <c r="J1256" s="381">
        <v>100</v>
      </c>
      <c r="K1256" s="382">
        <v>12883.6</v>
      </c>
      <c r="L1256" s="382" t="e">
        <f>[6]!Tabla1[[#This Row],[Cantidad de Insumos]]*[6]!Tabla1[[#This Row],[Precio Unitario]]</f>
        <v>#REF!</v>
      </c>
      <c r="M1256" s="383">
        <v>263101</v>
      </c>
      <c r="N1256" s="384" t="s">
        <v>33</v>
      </c>
    </row>
    <row r="1257" spans="2:14" ht="15.75">
      <c r="B1257" s="392" t="e">
        <f>IF(Tabla1[[#This Row],[Código_Actividad]]="","",CONCATENATE(Tabla1[[#This Row],[POA]],".",Tabla1[[#This Row],[SRS]],".",Tabla1[[#This Row],[AREA]],".",Tabla1[[#This Row],[TIPO]]))</f>
        <v>#REF!</v>
      </c>
      <c r="C1257" s="392" t="e">
        <f>IF(Tabla1[[#This Row],[Código_Actividad]]="","",'[5]Formulario PPGR1'!#REF!)</f>
        <v>#REF!</v>
      </c>
      <c r="D1257" s="392" t="e">
        <f>IF(Tabla1[[#This Row],[Código_Actividad]]="","",'[5]Formulario PPGR1'!#REF!)</f>
        <v>#REF!</v>
      </c>
      <c r="E1257" s="392" t="e">
        <f>IF(Tabla1[[#This Row],[Código_Actividad]]="","",'[5]Formulario PPGR1'!#REF!)</f>
        <v>#REF!</v>
      </c>
      <c r="F1257" s="392" t="e">
        <f>IF(Tabla1[[#This Row],[Código_Actividad]]="","",'[5]Formulario PPGR1'!#REF!)</f>
        <v>#REF!</v>
      </c>
      <c r="G1257" s="381" t="s">
        <v>3447</v>
      </c>
      <c r="H1257" s="381" t="s">
        <v>3451</v>
      </c>
      <c r="I1257" s="381" t="s">
        <v>1769</v>
      </c>
      <c r="J1257" s="381">
        <v>1</v>
      </c>
      <c r="K1257" s="382">
        <v>150000</v>
      </c>
      <c r="L1257" s="382" t="e">
        <f>[6]!Tabla1[[#This Row],[Cantidad de Insumos]]*[6]!Tabla1[[#This Row],[Precio Unitario]]</f>
        <v>#REF!</v>
      </c>
      <c r="M1257" s="383">
        <v>263101</v>
      </c>
      <c r="N1257" s="384" t="s">
        <v>33</v>
      </c>
    </row>
    <row r="1258" spans="2:14" ht="15.75">
      <c r="B1258" s="392" t="e">
        <f>IF(Tabla1[[#This Row],[Código_Actividad]]="","",CONCATENATE(Tabla1[[#This Row],[POA]],".",Tabla1[[#This Row],[SRS]],".",Tabla1[[#This Row],[AREA]],".",Tabla1[[#This Row],[TIPO]]))</f>
        <v>#REF!</v>
      </c>
      <c r="C1258" s="392" t="e">
        <f>IF(Tabla1[[#This Row],[Código_Actividad]]="","",'[5]Formulario PPGR1'!#REF!)</f>
        <v>#REF!</v>
      </c>
      <c r="D1258" s="392" t="e">
        <f>IF(Tabla1[[#This Row],[Código_Actividad]]="","",'[5]Formulario PPGR1'!#REF!)</f>
        <v>#REF!</v>
      </c>
      <c r="E1258" s="392" t="e">
        <f>IF(Tabla1[[#This Row],[Código_Actividad]]="","",'[5]Formulario PPGR1'!#REF!)</f>
        <v>#REF!</v>
      </c>
      <c r="F1258" s="392" t="e">
        <f>IF(Tabla1[[#This Row],[Código_Actividad]]="","",'[5]Formulario PPGR1'!#REF!)</f>
        <v>#REF!</v>
      </c>
      <c r="G1258" s="381" t="s">
        <v>3447</v>
      </c>
      <c r="H1258" s="381" t="s">
        <v>3452</v>
      </c>
      <c r="I1258" s="381" t="s">
        <v>1769</v>
      </c>
      <c r="J1258" s="381">
        <v>150</v>
      </c>
      <c r="K1258" s="382">
        <v>537.9</v>
      </c>
      <c r="L1258" s="382" t="e">
        <f>[6]!Tabla1[[#This Row],[Cantidad de Insumos]]*[6]!Tabla1[[#This Row],[Precio Unitario]]</f>
        <v>#REF!</v>
      </c>
      <c r="M1258" s="383">
        <v>261201</v>
      </c>
      <c r="N1258" s="384" t="s">
        <v>33</v>
      </c>
    </row>
    <row r="1259" spans="2:14" ht="15.75">
      <c r="B1259" s="392" t="e">
        <f>IF(Tabla1[[#This Row],[Código_Actividad]]="","",CONCATENATE(Tabla1[[#This Row],[POA]],".",Tabla1[[#This Row],[SRS]],".",Tabla1[[#This Row],[AREA]],".",Tabla1[[#This Row],[TIPO]]))</f>
        <v>#REF!</v>
      </c>
      <c r="C1259" s="392" t="e">
        <f>IF(Tabla1[[#This Row],[Código_Actividad]]="","",'[5]Formulario PPGR1'!#REF!)</f>
        <v>#REF!</v>
      </c>
      <c r="D1259" s="392" t="e">
        <f>IF(Tabla1[[#This Row],[Código_Actividad]]="","",'[5]Formulario PPGR1'!#REF!)</f>
        <v>#REF!</v>
      </c>
      <c r="E1259" s="392" t="e">
        <f>IF(Tabla1[[#This Row],[Código_Actividad]]="","",'[5]Formulario PPGR1'!#REF!)</f>
        <v>#REF!</v>
      </c>
      <c r="F1259" s="392" t="e">
        <f>IF(Tabla1[[#This Row],[Código_Actividad]]="","",'[5]Formulario PPGR1'!#REF!)</f>
        <v>#REF!</v>
      </c>
      <c r="G1259" s="381" t="s">
        <v>2945</v>
      </c>
      <c r="H1259" s="381" t="s">
        <v>3453</v>
      </c>
      <c r="I1259" s="381" t="s">
        <v>1769</v>
      </c>
      <c r="J1259" s="381">
        <v>1</v>
      </c>
      <c r="K1259" s="382">
        <v>65000</v>
      </c>
      <c r="L1259" s="382" t="e">
        <f>[6]!Tabla1[[#This Row],[Cantidad de Insumos]]*[6]!Tabla1[[#This Row],[Precio Unitario]]</f>
        <v>#REF!</v>
      </c>
      <c r="M1259" s="383">
        <v>261301</v>
      </c>
      <c r="N1259" s="384" t="s">
        <v>33</v>
      </c>
    </row>
    <row r="1260" spans="2:14" ht="15.75">
      <c r="B1260" s="392" t="e">
        <f>IF(Tabla1[[#This Row],[Código_Actividad]]="","",CONCATENATE(Tabla1[[#This Row],[POA]],".",Tabla1[[#This Row],[SRS]],".",Tabla1[[#This Row],[AREA]],".",Tabla1[[#This Row],[TIPO]]))</f>
        <v>#REF!</v>
      </c>
      <c r="C1260" s="392" t="e">
        <f>IF(Tabla1[[#This Row],[Código_Actividad]]="","",'[5]Formulario PPGR1'!#REF!)</f>
        <v>#REF!</v>
      </c>
      <c r="D1260" s="392" t="e">
        <f>IF(Tabla1[[#This Row],[Código_Actividad]]="","",'[5]Formulario PPGR1'!#REF!)</f>
        <v>#REF!</v>
      </c>
      <c r="E1260" s="392" t="e">
        <f>IF(Tabla1[[#This Row],[Código_Actividad]]="","",'[5]Formulario PPGR1'!#REF!)</f>
        <v>#REF!</v>
      </c>
      <c r="F1260" s="392" t="e">
        <f>IF(Tabla1[[#This Row],[Código_Actividad]]="","",'[5]Formulario PPGR1'!#REF!)</f>
        <v>#REF!</v>
      </c>
      <c r="G1260" s="381" t="s">
        <v>3454</v>
      </c>
      <c r="H1260" s="381" t="s">
        <v>3455</v>
      </c>
      <c r="I1260" s="381" t="s">
        <v>1769</v>
      </c>
      <c r="J1260" s="381">
        <v>5</v>
      </c>
      <c r="K1260" s="382">
        <v>1000</v>
      </c>
      <c r="L1260" s="382" t="e">
        <f>[6]!Tabla1[[#This Row],[Cantidad de Insumos]]*[6]!Tabla1[[#This Row],[Precio Unitario]]</f>
        <v>#REF!</v>
      </c>
      <c r="M1260" s="383">
        <v>261301</v>
      </c>
      <c r="N1260" s="384" t="s">
        <v>33</v>
      </c>
    </row>
    <row r="1261" spans="2:14" ht="15.75">
      <c r="B1261" s="392" t="e">
        <f>IF(Tabla1[[#This Row],[Código_Actividad]]="","",CONCATENATE(Tabla1[[#This Row],[POA]],".",Tabla1[[#This Row],[SRS]],".",Tabla1[[#This Row],[AREA]],".",Tabla1[[#This Row],[TIPO]]))</f>
        <v>#REF!</v>
      </c>
      <c r="C1261" s="392" t="e">
        <f>IF(Tabla1[[#This Row],[Código_Actividad]]="","",'[5]Formulario PPGR1'!#REF!)</f>
        <v>#REF!</v>
      </c>
      <c r="D1261" s="392" t="e">
        <f>IF(Tabla1[[#This Row],[Código_Actividad]]="","",'[5]Formulario PPGR1'!#REF!)</f>
        <v>#REF!</v>
      </c>
      <c r="E1261" s="392" t="e">
        <f>IF(Tabla1[[#This Row],[Código_Actividad]]="","",'[5]Formulario PPGR1'!#REF!)</f>
        <v>#REF!</v>
      </c>
      <c r="F1261" s="392" t="e">
        <f>IF(Tabla1[[#This Row],[Código_Actividad]]="","",'[5]Formulario PPGR1'!#REF!)</f>
        <v>#REF!</v>
      </c>
      <c r="G1261" s="381" t="s">
        <v>3456</v>
      </c>
      <c r="H1261" s="381" t="s">
        <v>3457</v>
      </c>
      <c r="I1261" s="381" t="s">
        <v>1769</v>
      </c>
      <c r="J1261" s="381">
        <v>12</v>
      </c>
      <c r="K1261" s="382">
        <v>10000</v>
      </c>
      <c r="L1261" s="382" t="e">
        <f>[6]!Tabla1[[#This Row],[Cantidad de Insumos]]*[6]!Tabla1[[#This Row],[Precio Unitario]]</f>
        <v>#REF!</v>
      </c>
      <c r="M1261" s="383">
        <v>261401</v>
      </c>
      <c r="N1261" s="384" t="s">
        <v>33</v>
      </c>
    </row>
    <row r="1262" spans="2:14" ht="15.75">
      <c r="B1262" s="392" t="e">
        <f>IF(Tabla1[[#This Row],[Código_Actividad]]="","",CONCATENATE(Tabla1[[#This Row],[POA]],".",Tabla1[[#This Row],[SRS]],".",Tabla1[[#This Row],[AREA]],".",Tabla1[[#This Row],[TIPO]]))</f>
        <v>#REF!</v>
      </c>
      <c r="C1262" s="392" t="e">
        <f>IF(Tabla1[[#This Row],[Código_Actividad]]="","",'[5]Formulario PPGR1'!#REF!)</f>
        <v>#REF!</v>
      </c>
      <c r="D1262" s="392" t="e">
        <f>IF(Tabla1[[#This Row],[Código_Actividad]]="","",'[5]Formulario PPGR1'!#REF!)</f>
        <v>#REF!</v>
      </c>
      <c r="E1262" s="392" t="e">
        <f>IF(Tabla1[[#This Row],[Código_Actividad]]="","",'[5]Formulario PPGR1'!#REF!)</f>
        <v>#REF!</v>
      </c>
      <c r="F1262" s="392" t="e">
        <f>IF(Tabla1[[#This Row],[Código_Actividad]]="","",'[5]Formulario PPGR1'!#REF!)</f>
        <v>#REF!</v>
      </c>
      <c r="G1262" s="381" t="s">
        <v>3447</v>
      </c>
      <c r="H1262" s="381" t="s">
        <v>3458</v>
      </c>
      <c r="I1262" s="381" t="s">
        <v>1769</v>
      </c>
      <c r="J1262" s="381">
        <v>1</v>
      </c>
      <c r="K1262" s="382">
        <v>250000</v>
      </c>
      <c r="L1262" s="382" t="e">
        <f>[6]!Tabla1[[#This Row],[Cantidad de Insumos]]*[6]!Tabla1[[#This Row],[Precio Unitario]]</f>
        <v>#REF!</v>
      </c>
      <c r="M1262" s="383">
        <v>265501</v>
      </c>
      <c r="N1262" s="384" t="s">
        <v>33</v>
      </c>
    </row>
    <row r="1263" spans="2:14" ht="15.75">
      <c r="B1263" s="392" t="e">
        <f>IF(Tabla1[[#This Row],[Código_Actividad]]="","",CONCATENATE(Tabla1[[#This Row],[POA]],".",Tabla1[[#This Row],[SRS]],".",Tabla1[[#This Row],[AREA]],".",Tabla1[[#This Row],[TIPO]]))</f>
        <v>#REF!</v>
      </c>
      <c r="C1263" s="392" t="e">
        <f>IF(Tabla1[[#This Row],[Código_Actividad]]="","",'[5]Formulario PPGR1'!#REF!)</f>
        <v>#REF!</v>
      </c>
      <c r="D1263" s="392" t="e">
        <f>IF(Tabla1[[#This Row],[Código_Actividad]]="","",'[5]Formulario PPGR1'!#REF!)</f>
        <v>#REF!</v>
      </c>
      <c r="E1263" s="392" t="e">
        <f>IF(Tabla1[[#This Row],[Código_Actividad]]="","",'[5]Formulario PPGR1'!#REF!)</f>
        <v>#REF!</v>
      </c>
      <c r="F1263" s="392" t="e">
        <f>IF(Tabla1[[#This Row],[Código_Actividad]]="","",'[5]Formulario PPGR1'!#REF!)</f>
        <v>#REF!</v>
      </c>
      <c r="G1263" s="381" t="s">
        <v>3189</v>
      </c>
      <c r="H1263" s="381" t="s">
        <v>3459</v>
      </c>
      <c r="I1263" s="381" t="s">
        <v>1769</v>
      </c>
      <c r="J1263" s="381">
        <v>12</v>
      </c>
      <c r="K1263" s="382">
        <v>37500</v>
      </c>
      <c r="L1263" s="382" t="e">
        <f>[6]!Tabla1[[#This Row],[Cantidad de Insumos]]*[6]!Tabla1[[#This Row],[Precio Unitario]]</f>
        <v>#REF!</v>
      </c>
      <c r="M1263" s="383">
        <v>265501</v>
      </c>
      <c r="N1263" s="384" t="s">
        <v>33</v>
      </c>
    </row>
    <row r="1264" spans="2:14" ht="15.75">
      <c r="B1264" s="392" t="e">
        <f>IF(Tabla1[[#This Row],[Código_Actividad]]="","",CONCATENATE(Tabla1[[#This Row],[POA]],".",Tabla1[[#This Row],[SRS]],".",Tabla1[[#This Row],[AREA]],".",Tabla1[[#This Row],[TIPO]]))</f>
        <v>#REF!</v>
      </c>
      <c r="C1264" s="392" t="e">
        <f>IF(Tabla1[[#This Row],[Código_Actividad]]="","",'[5]Formulario PPGR1'!#REF!)</f>
        <v>#REF!</v>
      </c>
      <c r="D1264" s="392" t="e">
        <f>IF(Tabla1[[#This Row],[Código_Actividad]]="","",'[5]Formulario PPGR1'!#REF!)</f>
        <v>#REF!</v>
      </c>
      <c r="E1264" s="392" t="e">
        <f>IF(Tabla1[[#This Row],[Código_Actividad]]="","",'[5]Formulario PPGR1'!#REF!)</f>
        <v>#REF!</v>
      </c>
      <c r="F1264" s="392" t="e">
        <f>IF(Tabla1[[#This Row],[Código_Actividad]]="","",'[5]Formulario PPGR1'!#REF!)</f>
        <v>#REF!</v>
      </c>
      <c r="G1264" s="381" t="s">
        <v>3460</v>
      </c>
      <c r="H1264" s="381" t="s">
        <v>3461</v>
      </c>
      <c r="I1264" s="381" t="s">
        <v>1769</v>
      </c>
      <c r="J1264" s="381">
        <v>4</v>
      </c>
      <c r="K1264" s="382">
        <v>33000</v>
      </c>
      <c r="L1264" s="382" t="e">
        <f>[6]!Tabla1[[#This Row],[Cantidad de Insumos]]*[6]!Tabla1[[#This Row],[Precio Unitario]]</f>
        <v>#REF!</v>
      </c>
      <c r="M1264" s="383">
        <v>232101</v>
      </c>
      <c r="N1264" s="384" t="s">
        <v>33</v>
      </c>
    </row>
    <row r="1265" spans="2:14" ht="15.75">
      <c r="B1265" s="392" t="e">
        <f>IF(Tabla1[[#This Row],[Código_Actividad]]="","",CONCATENATE(Tabla1[[#This Row],[POA]],".",Tabla1[[#This Row],[SRS]],".",Tabla1[[#This Row],[AREA]],".",Tabla1[[#This Row],[TIPO]]))</f>
        <v>#REF!</v>
      </c>
      <c r="C1265" s="392" t="e">
        <f>IF(Tabla1[[#This Row],[Código_Actividad]]="","",'[5]Formulario PPGR1'!#REF!)</f>
        <v>#REF!</v>
      </c>
      <c r="D1265" s="392" t="e">
        <f>IF(Tabla1[[#This Row],[Código_Actividad]]="","",'[5]Formulario PPGR1'!#REF!)</f>
        <v>#REF!</v>
      </c>
      <c r="E1265" s="392" t="e">
        <f>IF(Tabla1[[#This Row],[Código_Actividad]]="","",'[5]Formulario PPGR1'!#REF!)</f>
        <v>#REF!</v>
      </c>
      <c r="F1265" s="392" t="e">
        <f>IF(Tabla1[[#This Row],[Código_Actividad]]="","",'[5]Formulario PPGR1'!#REF!)</f>
        <v>#REF!</v>
      </c>
      <c r="G1265" s="381" t="s">
        <v>3445</v>
      </c>
      <c r="H1265" s="381" t="s">
        <v>3462</v>
      </c>
      <c r="I1265" s="381" t="s">
        <v>1769</v>
      </c>
      <c r="J1265" s="381">
        <v>80</v>
      </c>
      <c r="K1265" s="382">
        <v>68500</v>
      </c>
      <c r="L1265" s="382" t="e">
        <f>[6]!Tabla1[[#This Row],[Cantidad de Insumos]]*[6]!Tabla1[[#This Row],[Precio Unitario]]</f>
        <v>#REF!</v>
      </c>
      <c r="M1265" s="383">
        <v>263101</v>
      </c>
      <c r="N1265" s="384" t="s">
        <v>33</v>
      </c>
    </row>
    <row r="1266" spans="2:14" ht="15.75">
      <c r="B1266" s="392" t="e">
        <f>IF(Tabla1[[#This Row],[Código_Actividad]]="","",CONCATENATE(Tabla1[[#This Row],[POA]],".",Tabla1[[#This Row],[SRS]],".",Tabla1[[#This Row],[AREA]],".",Tabla1[[#This Row],[TIPO]]))</f>
        <v>#REF!</v>
      </c>
      <c r="C1266" s="392" t="e">
        <f>IF(Tabla1[[#This Row],[Código_Actividad]]="","",'[5]Formulario PPGR1'!#REF!)</f>
        <v>#REF!</v>
      </c>
      <c r="D1266" s="392" t="e">
        <f>IF(Tabla1[[#This Row],[Código_Actividad]]="","",'[5]Formulario PPGR1'!#REF!)</f>
        <v>#REF!</v>
      </c>
      <c r="E1266" s="392" t="e">
        <f>IF(Tabla1[[#This Row],[Código_Actividad]]="","",'[5]Formulario PPGR1'!#REF!)</f>
        <v>#REF!</v>
      </c>
      <c r="F1266" s="392" t="e">
        <f>IF(Tabla1[[#This Row],[Código_Actividad]]="","",'[5]Formulario PPGR1'!#REF!)</f>
        <v>#REF!</v>
      </c>
      <c r="G1266" s="381" t="s">
        <v>3445</v>
      </c>
      <c r="H1266" s="381" t="s">
        <v>3463</v>
      </c>
      <c r="I1266" s="381" t="s">
        <v>1769</v>
      </c>
      <c r="J1266" s="381">
        <v>12</v>
      </c>
      <c r="K1266" s="382">
        <v>22500</v>
      </c>
      <c r="L1266" s="382" t="e">
        <f>[6]!Tabla1[[#This Row],[Cantidad de Insumos]]*[6]!Tabla1[[#This Row],[Precio Unitario]]</f>
        <v>#REF!</v>
      </c>
      <c r="M1266" s="383">
        <v>263101</v>
      </c>
      <c r="N1266" s="384" t="s">
        <v>33</v>
      </c>
    </row>
    <row r="1267" spans="2:14" ht="15.75">
      <c r="B1267" s="392" t="e">
        <f>IF(Tabla1[[#This Row],[Código_Actividad]]="","",CONCATENATE(Tabla1[[#This Row],[POA]],".",Tabla1[[#This Row],[SRS]],".",Tabla1[[#This Row],[AREA]],".",Tabla1[[#This Row],[TIPO]]))</f>
        <v>#REF!</v>
      </c>
      <c r="C1267" s="392" t="e">
        <f>IF(Tabla1[[#This Row],[Código_Actividad]]="","",'[5]Formulario PPGR1'!#REF!)</f>
        <v>#REF!</v>
      </c>
      <c r="D1267" s="392" t="e">
        <f>IF(Tabla1[[#This Row],[Código_Actividad]]="","",'[5]Formulario PPGR1'!#REF!)</f>
        <v>#REF!</v>
      </c>
      <c r="E1267" s="392" t="e">
        <f>IF(Tabla1[[#This Row],[Código_Actividad]]="","",'[5]Formulario PPGR1'!#REF!)</f>
        <v>#REF!</v>
      </c>
      <c r="F1267" s="392" t="e">
        <f>IF(Tabla1[[#This Row],[Código_Actividad]]="","",'[5]Formulario PPGR1'!#REF!)</f>
        <v>#REF!</v>
      </c>
      <c r="G1267" s="381" t="s">
        <v>3442</v>
      </c>
      <c r="H1267" s="387" t="s">
        <v>3464</v>
      </c>
      <c r="I1267" s="388" t="s">
        <v>1150</v>
      </c>
      <c r="J1267" s="389">
        <v>5</v>
      </c>
      <c r="K1267" s="390">
        <v>3500000</v>
      </c>
      <c r="L1267" s="382" t="e">
        <f>[6]!Tabla1[[#This Row],[Cantidad de Insumos]]*[6]!Tabla1[[#This Row],[Precio Unitario]]</f>
        <v>#REF!</v>
      </c>
      <c r="M1267" s="383">
        <v>263101</v>
      </c>
      <c r="N1267" s="384" t="s">
        <v>33</v>
      </c>
    </row>
    <row r="1268" spans="2:14" ht="15.75">
      <c r="B1268" s="392" t="e">
        <f>IF(Tabla1[[#This Row],[Código_Actividad]]="","",CONCATENATE(Tabla1[[#This Row],[POA]],".",Tabla1[[#This Row],[SRS]],".",Tabla1[[#This Row],[AREA]],".",Tabla1[[#This Row],[TIPO]]))</f>
        <v>#REF!</v>
      </c>
      <c r="C1268" s="392" t="e">
        <f>IF(Tabla1[[#This Row],[Código_Actividad]]="","",'[5]Formulario PPGR1'!#REF!)</f>
        <v>#REF!</v>
      </c>
      <c r="D1268" s="392" t="e">
        <f>IF(Tabla1[[#This Row],[Código_Actividad]]="","",'[5]Formulario PPGR1'!#REF!)</f>
        <v>#REF!</v>
      </c>
      <c r="E1268" s="392" t="e">
        <f>IF(Tabla1[[#This Row],[Código_Actividad]]="","",'[5]Formulario PPGR1'!#REF!)</f>
        <v>#REF!</v>
      </c>
      <c r="F1268" s="392" t="e">
        <f>IF(Tabla1[[#This Row],[Código_Actividad]]="","",'[5]Formulario PPGR1'!#REF!)</f>
        <v>#REF!</v>
      </c>
      <c r="G1268" s="381" t="s">
        <v>3442</v>
      </c>
      <c r="H1268" s="387" t="s">
        <v>3465</v>
      </c>
      <c r="I1268" s="388" t="s">
        <v>1150</v>
      </c>
      <c r="J1268" s="389">
        <v>1</v>
      </c>
      <c r="K1268" s="390">
        <v>3800000</v>
      </c>
      <c r="L1268" s="382" t="e">
        <f>[6]!Tabla1[[#This Row],[Cantidad de Insumos]]*[6]!Tabla1[[#This Row],[Precio Unitario]]</f>
        <v>#REF!</v>
      </c>
      <c r="M1268" s="383">
        <v>263101</v>
      </c>
      <c r="N1268" s="384" t="s">
        <v>33</v>
      </c>
    </row>
    <row r="1269" spans="2:14" ht="15.75">
      <c r="B1269" s="392" t="e">
        <f>IF(Tabla1[[#This Row],[Código_Actividad]]="","",CONCATENATE(Tabla1[[#This Row],[POA]],".",Tabla1[[#This Row],[SRS]],".",Tabla1[[#This Row],[AREA]],".",Tabla1[[#This Row],[TIPO]]))</f>
        <v>#REF!</v>
      </c>
      <c r="C1269" s="392" t="e">
        <f>IF(Tabla1[[#This Row],[Código_Actividad]]="","",'[5]Formulario PPGR1'!#REF!)</f>
        <v>#REF!</v>
      </c>
      <c r="D1269" s="392" t="e">
        <f>IF(Tabla1[[#This Row],[Código_Actividad]]="","",'[5]Formulario PPGR1'!#REF!)</f>
        <v>#REF!</v>
      </c>
      <c r="E1269" s="392" t="e">
        <f>IF(Tabla1[[#This Row],[Código_Actividad]]="","",'[5]Formulario PPGR1'!#REF!)</f>
        <v>#REF!</v>
      </c>
      <c r="F1269" s="392" t="e">
        <f>IF(Tabla1[[#This Row],[Código_Actividad]]="","",'[5]Formulario PPGR1'!#REF!)</f>
        <v>#REF!</v>
      </c>
      <c r="G1269" s="381" t="s">
        <v>3442</v>
      </c>
      <c r="H1269" s="387" t="s">
        <v>3466</v>
      </c>
      <c r="I1269" s="388" t="s">
        <v>1150</v>
      </c>
      <c r="J1269" s="389">
        <v>3</v>
      </c>
      <c r="K1269" s="390">
        <v>170333</v>
      </c>
      <c r="L1269" s="382" t="e">
        <f>[6]!Tabla1[[#This Row],[Cantidad de Insumos]]*[6]!Tabla1[[#This Row],[Precio Unitario]]</f>
        <v>#REF!</v>
      </c>
      <c r="M1269" s="383">
        <v>263101</v>
      </c>
      <c r="N1269" s="384" t="s">
        <v>33</v>
      </c>
    </row>
    <row r="1270" spans="2:14" ht="15.75">
      <c r="B1270" s="392" t="e">
        <f>IF(Tabla1[[#This Row],[Código_Actividad]]="","",CONCATENATE(Tabla1[[#This Row],[POA]],".",Tabla1[[#This Row],[SRS]],".",Tabla1[[#This Row],[AREA]],".",Tabla1[[#This Row],[TIPO]]))</f>
        <v>#REF!</v>
      </c>
      <c r="C1270" s="392" t="e">
        <f>IF(Tabla1[[#This Row],[Código_Actividad]]="","",'[5]Formulario PPGR1'!#REF!)</f>
        <v>#REF!</v>
      </c>
      <c r="D1270" s="392" t="e">
        <f>IF(Tabla1[[#This Row],[Código_Actividad]]="","",'[5]Formulario PPGR1'!#REF!)</f>
        <v>#REF!</v>
      </c>
      <c r="E1270" s="392" t="e">
        <f>IF(Tabla1[[#This Row],[Código_Actividad]]="","",'[5]Formulario PPGR1'!#REF!)</f>
        <v>#REF!</v>
      </c>
      <c r="F1270" s="392" t="e">
        <f>IF(Tabla1[[#This Row],[Código_Actividad]]="","",'[5]Formulario PPGR1'!#REF!)</f>
        <v>#REF!</v>
      </c>
      <c r="G1270" s="381" t="s">
        <v>3442</v>
      </c>
      <c r="H1270" s="387" t="s">
        <v>3464</v>
      </c>
      <c r="I1270" s="388" t="s">
        <v>1150</v>
      </c>
      <c r="J1270" s="389">
        <v>3</v>
      </c>
      <c r="K1270" s="390">
        <v>99000</v>
      </c>
      <c r="L1270" s="382" t="e">
        <f>[6]!Tabla1[[#This Row],[Cantidad de Insumos]]*[6]!Tabla1[[#This Row],[Precio Unitario]]</f>
        <v>#REF!</v>
      </c>
      <c r="M1270" s="383">
        <v>263101</v>
      </c>
      <c r="N1270" s="384" t="s">
        <v>33</v>
      </c>
    </row>
    <row r="1271" spans="2:14" ht="15.75">
      <c r="B1271" s="392" t="e">
        <f>IF(Tabla1[[#This Row],[Código_Actividad]]="","",CONCATENATE(Tabla1[[#This Row],[POA]],".",Tabla1[[#This Row],[SRS]],".",Tabla1[[#This Row],[AREA]],".",Tabla1[[#This Row],[TIPO]]))</f>
        <v>#REF!</v>
      </c>
      <c r="C1271" s="392" t="e">
        <f>IF(Tabla1[[#This Row],[Código_Actividad]]="","",'[5]Formulario PPGR1'!#REF!)</f>
        <v>#REF!</v>
      </c>
      <c r="D1271" s="392" t="e">
        <f>IF(Tabla1[[#This Row],[Código_Actividad]]="","",'[5]Formulario PPGR1'!#REF!)</f>
        <v>#REF!</v>
      </c>
      <c r="E1271" s="392" t="e">
        <f>IF(Tabla1[[#This Row],[Código_Actividad]]="","",'[5]Formulario PPGR1'!#REF!)</f>
        <v>#REF!</v>
      </c>
      <c r="F1271" s="392" t="e">
        <f>IF(Tabla1[[#This Row],[Código_Actividad]]="","",'[5]Formulario PPGR1'!#REF!)</f>
        <v>#REF!</v>
      </c>
      <c r="G1271" s="381" t="s">
        <v>3442</v>
      </c>
      <c r="H1271" s="387" t="s">
        <v>3464</v>
      </c>
      <c r="I1271" s="388" t="s">
        <v>1150</v>
      </c>
      <c r="J1271" s="389">
        <v>1</v>
      </c>
      <c r="K1271" s="390">
        <v>729647.1</v>
      </c>
      <c r="L1271" s="382" t="e">
        <f>[6]!Tabla1[[#This Row],[Cantidad de Insumos]]*[6]!Tabla1[[#This Row],[Precio Unitario]]</f>
        <v>#REF!</v>
      </c>
      <c r="M1271" s="383">
        <v>263101</v>
      </c>
      <c r="N1271" s="384" t="s">
        <v>33</v>
      </c>
    </row>
    <row r="1272" spans="2:14" ht="15.75">
      <c r="B1272" s="392" t="e">
        <f>IF(Tabla1[[#This Row],[Código_Actividad]]="","",CONCATENATE(Tabla1[[#This Row],[POA]],".",Tabla1[[#This Row],[SRS]],".",Tabla1[[#This Row],[AREA]],".",Tabla1[[#This Row],[TIPO]]))</f>
        <v>#REF!</v>
      </c>
      <c r="C1272" s="392" t="e">
        <f>IF(Tabla1[[#This Row],[Código_Actividad]]="","",'[5]Formulario PPGR1'!#REF!)</f>
        <v>#REF!</v>
      </c>
      <c r="D1272" s="392" t="e">
        <f>IF(Tabla1[[#This Row],[Código_Actividad]]="","",'[5]Formulario PPGR1'!#REF!)</f>
        <v>#REF!</v>
      </c>
      <c r="E1272" s="392" t="e">
        <f>IF(Tabla1[[#This Row],[Código_Actividad]]="","",'[5]Formulario PPGR1'!#REF!)</f>
        <v>#REF!</v>
      </c>
      <c r="F1272" s="392" t="e">
        <f>IF(Tabla1[[#This Row],[Código_Actividad]]="","",'[5]Formulario PPGR1'!#REF!)</f>
        <v>#REF!</v>
      </c>
      <c r="G1272" s="381" t="s">
        <v>3442</v>
      </c>
      <c r="H1272" s="387" t="s">
        <v>3464</v>
      </c>
      <c r="I1272" s="388" t="s">
        <v>1150</v>
      </c>
      <c r="J1272" s="389">
        <v>10</v>
      </c>
      <c r="K1272" s="390">
        <v>1838108.16</v>
      </c>
      <c r="L1272" s="382" t="e">
        <f>[6]!Tabla1[[#This Row],[Cantidad de Insumos]]*[6]!Tabla1[[#This Row],[Precio Unitario]]</f>
        <v>#REF!</v>
      </c>
      <c r="M1272" s="383">
        <v>263101</v>
      </c>
      <c r="N1272" s="384" t="s">
        <v>33</v>
      </c>
    </row>
    <row r="1273" spans="2:14" ht="15.75">
      <c r="B1273" s="392" t="e">
        <f>IF(Tabla1[[#This Row],[Código_Actividad]]="","",CONCATENATE(Tabla1[[#This Row],[POA]],".",Tabla1[[#This Row],[SRS]],".",Tabla1[[#This Row],[AREA]],".",Tabla1[[#This Row],[TIPO]]))</f>
        <v>#REF!</v>
      </c>
      <c r="C1273" s="392" t="e">
        <f>IF(Tabla1[[#This Row],[Código_Actividad]]="","",'[5]Formulario PPGR1'!#REF!)</f>
        <v>#REF!</v>
      </c>
      <c r="D1273" s="392" t="e">
        <f>IF(Tabla1[[#This Row],[Código_Actividad]]="","",'[5]Formulario PPGR1'!#REF!)</f>
        <v>#REF!</v>
      </c>
      <c r="E1273" s="392" t="e">
        <f>IF(Tabla1[[#This Row],[Código_Actividad]]="","",'[5]Formulario PPGR1'!#REF!)</f>
        <v>#REF!</v>
      </c>
      <c r="F1273" s="392" t="e">
        <f>IF(Tabla1[[#This Row],[Código_Actividad]]="","",'[5]Formulario PPGR1'!#REF!)</f>
        <v>#REF!</v>
      </c>
      <c r="G1273" s="381" t="s">
        <v>3442</v>
      </c>
      <c r="H1273" s="387" t="s">
        <v>3467</v>
      </c>
      <c r="I1273" s="388" t="s">
        <v>1150</v>
      </c>
      <c r="J1273" s="389">
        <v>2</v>
      </c>
      <c r="K1273" s="390">
        <v>99613</v>
      </c>
      <c r="L1273" s="382" t="e">
        <f>[6]!Tabla1[[#This Row],[Cantidad de Insumos]]*[6]!Tabla1[[#This Row],[Precio Unitario]]</f>
        <v>#REF!</v>
      </c>
      <c r="M1273" s="383">
        <v>263101</v>
      </c>
      <c r="N1273" s="384" t="s">
        <v>33</v>
      </c>
    </row>
    <row r="1274" spans="2:14" ht="15.75">
      <c r="B1274" s="392" t="e">
        <f>IF(Tabla1[[#This Row],[Código_Actividad]]="","",CONCATENATE(Tabla1[[#This Row],[POA]],".",Tabla1[[#This Row],[SRS]],".",Tabla1[[#This Row],[AREA]],".",Tabla1[[#This Row],[TIPO]]))</f>
        <v>#REF!</v>
      </c>
      <c r="C1274" s="392" t="e">
        <f>IF(Tabla1[[#This Row],[Código_Actividad]]="","",'[5]Formulario PPGR1'!#REF!)</f>
        <v>#REF!</v>
      </c>
      <c r="D1274" s="392" t="e">
        <f>IF(Tabla1[[#This Row],[Código_Actividad]]="","",'[5]Formulario PPGR1'!#REF!)</f>
        <v>#REF!</v>
      </c>
      <c r="E1274" s="392" t="e">
        <f>IF(Tabla1[[#This Row],[Código_Actividad]]="","",'[5]Formulario PPGR1'!#REF!)</f>
        <v>#REF!</v>
      </c>
      <c r="F1274" s="392" t="e">
        <f>IF(Tabla1[[#This Row],[Código_Actividad]]="","",'[5]Formulario PPGR1'!#REF!)</f>
        <v>#REF!</v>
      </c>
      <c r="G1274" s="381" t="s">
        <v>3442</v>
      </c>
      <c r="H1274" s="381" t="s">
        <v>3443</v>
      </c>
      <c r="I1274" s="388" t="s">
        <v>1150</v>
      </c>
      <c r="J1274" s="389">
        <v>2</v>
      </c>
      <c r="K1274" s="390">
        <v>10140000</v>
      </c>
      <c r="L1274" s="382" t="e">
        <f>[6]!Tabla1[[#This Row],[Cantidad de Insumos]]*[6]!Tabla1[[#This Row],[Precio Unitario]]</f>
        <v>#REF!</v>
      </c>
      <c r="M1274" s="383">
        <v>263101</v>
      </c>
      <c r="N1274" s="384" t="s">
        <v>33</v>
      </c>
    </row>
    <row r="1275" spans="2:14" ht="15.75">
      <c r="B1275" s="392" t="e">
        <f>IF(Tabla1[[#This Row],[Código_Actividad]]="","",CONCATENATE(Tabla1[[#This Row],[POA]],".",Tabla1[[#This Row],[SRS]],".",Tabla1[[#This Row],[AREA]],".",Tabla1[[#This Row],[TIPO]]))</f>
        <v>#REF!</v>
      </c>
      <c r="C1275" s="392" t="e">
        <f>IF(Tabla1[[#This Row],[Código_Actividad]]="","",'[5]Formulario PPGR1'!#REF!)</f>
        <v>#REF!</v>
      </c>
      <c r="D1275" s="392" t="e">
        <f>IF(Tabla1[[#This Row],[Código_Actividad]]="","",'[5]Formulario PPGR1'!#REF!)</f>
        <v>#REF!</v>
      </c>
      <c r="E1275" s="392" t="e">
        <f>IF(Tabla1[[#This Row],[Código_Actividad]]="","",'[5]Formulario PPGR1'!#REF!)</f>
        <v>#REF!</v>
      </c>
      <c r="F1275" s="392" t="e">
        <f>IF(Tabla1[[#This Row],[Código_Actividad]]="","",'[5]Formulario PPGR1'!#REF!)</f>
        <v>#REF!</v>
      </c>
      <c r="G1275" s="381" t="s">
        <v>3442</v>
      </c>
      <c r="H1275" s="387" t="s">
        <v>3464</v>
      </c>
      <c r="I1275" s="388" t="s">
        <v>1150</v>
      </c>
      <c r="J1275" s="389">
        <v>2</v>
      </c>
      <c r="K1275" s="390">
        <v>8100000</v>
      </c>
      <c r="L1275" s="382" t="e">
        <f>[6]!Tabla1[[#This Row],[Cantidad de Insumos]]*[6]!Tabla1[[#This Row],[Precio Unitario]]</f>
        <v>#REF!</v>
      </c>
      <c r="M1275" s="383">
        <v>263101</v>
      </c>
      <c r="N1275" s="384" t="s">
        <v>33</v>
      </c>
    </row>
    <row r="1276" spans="2:14" ht="15.75">
      <c r="B1276" s="392" t="e">
        <f>IF(Tabla1[[#This Row],[Código_Actividad]]="","",CONCATENATE(Tabla1[[#This Row],[POA]],".",Tabla1[[#This Row],[SRS]],".",Tabla1[[#This Row],[AREA]],".",Tabla1[[#This Row],[TIPO]]))</f>
        <v>#REF!</v>
      </c>
      <c r="C1276" s="392" t="e">
        <f>IF(Tabla1[[#This Row],[Código_Actividad]]="","",'[5]Formulario PPGR1'!#REF!)</f>
        <v>#REF!</v>
      </c>
      <c r="D1276" s="392" t="e">
        <f>IF(Tabla1[[#This Row],[Código_Actividad]]="","",'[5]Formulario PPGR1'!#REF!)</f>
        <v>#REF!</v>
      </c>
      <c r="E1276" s="392" t="e">
        <f>IF(Tabla1[[#This Row],[Código_Actividad]]="","",'[5]Formulario PPGR1'!#REF!)</f>
        <v>#REF!</v>
      </c>
      <c r="F1276" s="392" t="e">
        <f>IF(Tabla1[[#This Row],[Código_Actividad]]="","",'[5]Formulario PPGR1'!#REF!)</f>
        <v>#REF!</v>
      </c>
      <c r="G1276" s="381" t="s">
        <v>3442</v>
      </c>
      <c r="H1276" s="387" t="s">
        <v>3464</v>
      </c>
      <c r="I1276" s="388" t="s">
        <v>1150</v>
      </c>
      <c r="J1276" s="389">
        <v>3</v>
      </c>
      <c r="K1276" s="390">
        <v>1060000</v>
      </c>
      <c r="L1276" s="382" t="e">
        <f>[6]!Tabla1[[#This Row],[Cantidad de Insumos]]*[6]!Tabla1[[#This Row],[Precio Unitario]]</f>
        <v>#REF!</v>
      </c>
      <c r="M1276" s="383">
        <v>263101</v>
      </c>
      <c r="N1276" s="384" t="s">
        <v>33</v>
      </c>
    </row>
    <row r="1277" spans="2:14" ht="15.75">
      <c r="B1277" s="392" t="e">
        <f>IF(Tabla1[[#This Row],[Código_Actividad]]="","",CONCATENATE(Tabla1[[#This Row],[POA]],".",Tabla1[[#This Row],[SRS]],".",Tabla1[[#This Row],[AREA]],".",Tabla1[[#This Row],[TIPO]]))</f>
        <v>#REF!</v>
      </c>
      <c r="C1277" s="392" t="e">
        <f>IF(Tabla1[[#This Row],[Código_Actividad]]="","",'[5]Formulario PPGR1'!#REF!)</f>
        <v>#REF!</v>
      </c>
      <c r="D1277" s="392" t="e">
        <f>IF(Tabla1[[#This Row],[Código_Actividad]]="","",'[5]Formulario PPGR1'!#REF!)</f>
        <v>#REF!</v>
      </c>
      <c r="E1277" s="392" t="e">
        <f>IF(Tabla1[[#This Row],[Código_Actividad]]="","",'[5]Formulario PPGR1'!#REF!)</f>
        <v>#REF!</v>
      </c>
      <c r="F1277" s="392" t="e">
        <f>IF(Tabla1[[#This Row],[Código_Actividad]]="","",'[5]Formulario PPGR1'!#REF!)</f>
        <v>#REF!</v>
      </c>
      <c r="G1277" s="381" t="s">
        <v>3442</v>
      </c>
      <c r="H1277" s="391" t="s">
        <v>3468</v>
      </c>
      <c r="I1277" s="388" t="s">
        <v>1150</v>
      </c>
      <c r="J1277" s="389">
        <v>2</v>
      </c>
      <c r="K1277" s="390">
        <v>108800</v>
      </c>
      <c r="L1277" s="382" t="e">
        <f>[6]!Tabla1[[#This Row],[Cantidad de Insumos]]*[6]!Tabla1[[#This Row],[Precio Unitario]]</f>
        <v>#REF!</v>
      </c>
      <c r="M1277" s="383">
        <v>263101</v>
      </c>
      <c r="N1277" s="384" t="s">
        <v>33</v>
      </c>
    </row>
    <row r="1278" spans="2:14" ht="15.75">
      <c r="B1278" s="392" t="e">
        <f>IF(Tabla1[[#This Row],[Código_Actividad]]="","",CONCATENATE(Tabla1[[#This Row],[POA]],".",Tabla1[[#This Row],[SRS]],".",Tabla1[[#This Row],[AREA]],".",Tabla1[[#This Row],[TIPO]]))</f>
        <v>#REF!</v>
      </c>
      <c r="C1278" s="392" t="e">
        <f>IF(Tabla1[[#This Row],[Código_Actividad]]="","",'[5]Formulario PPGR1'!#REF!)</f>
        <v>#REF!</v>
      </c>
      <c r="D1278" s="392" t="e">
        <f>IF(Tabla1[[#This Row],[Código_Actividad]]="","",'[5]Formulario PPGR1'!#REF!)</f>
        <v>#REF!</v>
      </c>
      <c r="E1278" s="392" t="e">
        <f>IF(Tabla1[[#This Row],[Código_Actividad]]="","",'[5]Formulario PPGR1'!#REF!)</f>
        <v>#REF!</v>
      </c>
      <c r="F1278" s="392" t="e">
        <f>IF(Tabla1[[#This Row],[Código_Actividad]]="","",'[5]Formulario PPGR1'!#REF!)</f>
        <v>#REF!</v>
      </c>
      <c r="G1278" s="381" t="s">
        <v>3447</v>
      </c>
      <c r="H1278" s="391" t="s">
        <v>3469</v>
      </c>
      <c r="I1278" s="388" t="s">
        <v>1150</v>
      </c>
      <c r="J1278" s="389">
        <v>25</v>
      </c>
      <c r="K1278" s="390">
        <v>55000</v>
      </c>
      <c r="L1278" s="382" t="e">
        <f>[6]!Tabla1[[#This Row],[Cantidad de Insumos]]*[6]!Tabla1[[#This Row],[Precio Unitario]]</f>
        <v>#REF!</v>
      </c>
      <c r="M1278" s="383">
        <v>261401</v>
      </c>
      <c r="N1278" s="384" t="s">
        <v>33</v>
      </c>
    </row>
    <row r="1279" spans="2:14" ht="15.75">
      <c r="B1279" s="392" t="e">
        <f>IF(Tabla1[[#This Row],[Código_Actividad]]="","",CONCATENATE(Tabla1[[#This Row],[POA]],".",Tabla1[[#This Row],[SRS]],".",Tabla1[[#This Row],[AREA]],".",Tabla1[[#This Row],[TIPO]]))</f>
        <v>#REF!</v>
      </c>
      <c r="C1279" s="392" t="e">
        <f>IF(Tabla1[[#This Row],[Código_Actividad]]="","",'[5]Formulario PPGR1'!#REF!)</f>
        <v>#REF!</v>
      </c>
      <c r="D1279" s="392" t="e">
        <f>IF(Tabla1[[#This Row],[Código_Actividad]]="","",'[5]Formulario PPGR1'!#REF!)</f>
        <v>#REF!</v>
      </c>
      <c r="E1279" s="392" t="e">
        <f>IF(Tabla1[[#This Row],[Código_Actividad]]="","",'[5]Formulario PPGR1'!#REF!)</f>
        <v>#REF!</v>
      </c>
      <c r="F1279" s="392" t="e">
        <f>IF(Tabla1[[#This Row],[Código_Actividad]]="","",'[5]Formulario PPGR1'!#REF!)</f>
        <v>#REF!</v>
      </c>
      <c r="G1279" s="381" t="s">
        <v>3447</v>
      </c>
      <c r="H1279" s="391" t="s">
        <v>3470</v>
      </c>
      <c r="I1279" s="388" t="s">
        <v>1150</v>
      </c>
      <c r="J1279" s="389">
        <v>12</v>
      </c>
      <c r="K1279" s="390">
        <v>25000</v>
      </c>
      <c r="L1279" s="382" t="e">
        <f>[6]!Tabla1[[#This Row],[Cantidad de Insumos]]*[6]!Tabla1[[#This Row],[Precio Unitario]]</f>
        <v>#REF!</v>
      </c>
      <c r="M1279" s="383">
        <v>261401</v>
      </c>
      <c r="N1279" s="384" t="s">
        <v>33</v>
      </c>
    </row>
    <row r="1280" spans="2:14" ht="15.75">
      <c r="B1280" s="392" t="e">
        <f>IF(Tabla1[[#This Row],[Código_Actividad]]="","",CONCATENATE(Tabla1[[#This Row],[POA]],".",Tabla1[[#This Row],[SRS]],".",Tabla1[[#This Row],[AREA]],".",Tabla1[[#This Row],[TIPO]]))</f>
        <v>#REF!</v>
      </c>
      <c r="C1280" s="392" t="e">
        <f>IF(Tabla1[[#This Row],[Código_Actividad]]="","",'[5]Formulario PPGR1'!#REF!)</f>
        <v>#REF!</v>
      </c>
      <c r="D1280" s="392" t="e">
        <f>IF(Tabla1[[#This Row],[Código_Actividad]]="","",'[5]Formulario PPGR1'!#REF!)</f>
        <v>#REF!</v>
      </c>
      <c r="E1280" s="392" t="e">
        <f>IF(Tabla1[[#This Row],[Código_Actividad]]="","",'[5]Formulario PPGR1'!#REF!)</f>
        <v>#REF!</v>
      </c>
      <c r="F1280" s="392" t="e">
        <f>IF(Tabla1[[#This Row],[Código_Actividad]]="","",'[5]Formulario PPGR1'!#REF!)</f>
        <v>#REF!</v>
      </c>
      <c r="G1280" s="381" t="s">
        <v>3447</v>
      </c>
      <c r="H1280" s="391" t="s">
        <v>3471</v>
      </c>
      <c r="I1280" s="388" t="s">
        <v>1150</v>
      </c>
      <c r="J1280" s="389">
        <v>2</v>
      </c>
      <c r="K1280" s="390">
        <v>900000</v>
      </c>
      <c r="L1280" s="382" t="e">
        <f>[6]!Tabla1[[#This Row],[Cantidad de Insumos]]*[6]!Tabla1[[#This Row],[Precio Unitario]]</f>
        <v>#REF!</v>
      </c>
      <c r="M1280" s="383">
        <v>261401</v>
      </c>
      <c r="N1280" s="384" t="s">
        <v>33</v>
      </c>
    </row>
  </sheetData>
  <mergeCells count="5">
    <mergeCell ref="H6:N6"/>
    <mergeCell ref="J5:K5"/>
    <mergeCell ref="G2:P2"/>
    <mergeCell ref="G3:P3"/>
    <mergeCell ref="G4:P4"/>
  </mergeCells>
  <dataValidations count="10">
    <dataValidation type="decimal" operator="greaterThan" allowBlank="1" showInputMessage="1" showErrorMessage="1" sqref="J1278:K1280">
      <formula1>0</formula1>
    </dataValidation>
    <dataValidation type="list" allowBlank="1" showInputMessage="1" showErrorMessage="1" sqref="G8:G214">
      <formula1>#REF!</formula1>
    </dataValidation>
    <dataValidation type="list" allowBlank="1" showInputMessage="1" showErrorMessage="1" promptTitle="PACC" prompt="Seleccione el Código de Bienes y Servicios._x000a_" sqref="G8:G1280">
      <formula1>$T$11:$T$307</formula1>
    </dataValidation>
    <dataValidation type="list" allowBlank="1" showInputMessage="1" showErrorMessage="1" sqref="N8:N1280">
      <formula1>$R$2:$R$4</formula1>
    </dataValidation>
    <dataValidation allowBlank="1" showInputMessage="1" showErrorMessage="1" promptTitle="PACC" prompt="Digite la descripción de la compra o contratación." sqref="H8:H942"/>
    <dataValidation allowBlank="1" showInputMessage="1" showErrorMessage="1" promptTitle="PACC" prompt="Digite la unidad de medida._x000a__x000a_" sqref="I8:I40 I42:I1266"/>
    <dataValidation allowBlank="1" showInputMessage="1" showErrorMessage="1" promptTitle="PACC" prompt="Digite el precio unitario estimado._x000a_" sqref="K8:K1174 K1176:K1206"/>
    <dataValidation allowBlank="1" showInputMessage="1" showErrorMessage="1" promptTitle="PACC" prompt="La cantidad total resultará de la suma de las cantidades requeridas en cada trimestre. " sqref="J1206 J8:J942"/>
    <dataValidation type="list" allowBlank="1" showInputMessage="1" showErrorMessage="1" prompt=" - " sqref="H1199 H1203 H1213 H1220:H1222 H1224">
      <formula1>INDIRECT($K1843)</formula1>
    </dataValidation>
    <dataValidation type="list" allowBlank="1" showInputMessage="1" showErrorMessage="1" prompt=" - " sqref="H1159">
      <formula1>INDIRECT($K1804)</formula1>
    </dataValidation>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dimension ref="A1:AX173"/>
  <sheetViews>
    <sheetView showGridLines="0" topLeftCell="A10" workbookViewId="0">
      <selection activeCell="F30" sqref="F30"/>
    </sheetView>
  </sheetViews>
  <sheetFormatPr baseColWidth="10" defaultColWidth="11.42578125" defaultRowHeight="1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56"/>
  </cols>
  <sheetData>
    <row r="1" spans="1:7" ht="12.75">
      <c r="A1" s="505">
        <f>+PPNE1!B1</f>
        <v>0</v>
      </c>
      <c r="B1" s="506"/>
      <c r="C1" s="506"/>
      <c r="D1" s="506"/>
      <c r="E1" s="506"/>
      <c r="F1" s="506"/>
      <c r="G1" s="506"/>
    </row>
    <row r="2" spans="1:7" ht="15.75">
      <c r="A2" s="507" t="str">
        <f>+PPNE1!B2</f>
        <v>Servicio Nacional de Salud</v>
      </c>
      <c r="B2" s="508"/>
      <c r="C2" s="508"/>
      <c r="D2" s="508"/>
      <c r="E2" s="508"/>
      <c r="F2" s="508"/>
      <c r="G2" s="508"/>
    </row>
    <row r="3" spans="1:7">
      <c r="A3" s="509" t="str">
        <f>+PPNE1!B3</f>
        <v>Dirección de Planificación y Desarrollo</v>
      </c>
      <c r="B3" s="510"/>
      <c r="C3" s="510"/>
      <c r="D3" s="510"/>
      <c r="E3" s="510"/>
      <c r="F3" s="510"/>
      <c r="G3" s="510"/>
    </row>
    <row r="4" spans="1:7" ht="12.75">
      <c r="A4" s="511" t="s">
        <v>46</v>
      </c>
      <c r="B4" s="512"/>
      <c r="C4" s="512"/>
      <c r="D4" s="512"/>
      <c r="E4" s="512"/>
      <c r="F4" s="512"/>
      <c r="G4" s="512"/>
    </row>
    <row r="5" spans="1:7" ht="12.75">
      <c r="A5" s="511">
        <f>+PPNE1!C5</f>
        <v>2024</v>
      </c>
      <c r="B5" s="512"/>
      <c r="C5" s="512"/>
      <c r="D5" s="512"/>
      <c r="E5" s="512"/>
      <c r="F5" s="512"/>
      <c r="G5" s="512"/>
    </row>
    <row r="6" spans="1:7" ht="12.75">
      <c r="A6" s="15" t="s">
        <v>214</v>
      </c>
      <c r="B6" s="5"/>
      <c r="C6" s="5"/>
      <c r="D6" s="5"/>
      <c r="E6" s="513" t="str">
        <f>+PPNE1!B6</f>
        <v>Metropolitano</v>
      </c>
      <c r="F6" s="513"/>
      <c r="G6" s="513"/>
    </row>
    <row r="7" spans="1:7" ht="12.75">
      <c r="A7" s="18" t="s">
        <v>923</v>
      </c>
      <c r="B7" s="19"/>
      <c r="C7" s="19"/>
      <c r="D7" s="16"/>
      <c r="E7" s="504" t="str">
        <f>+PPNE1!B7</f>
        <v>CENTRO DE GASTROENTEROLOGIA DR. LUIS E. AYBAR</v>
      </c>
      <c r="F7" s="504"/>
      <c r="G7" s="504"/>
    </row>
    <row r="8" spans="1:7" ht="48" customHeight="1">
      <c r="A8" s="270" t="s">
        <v>1002</v>
      </c>
      <c r="B8" s="270" t="s">
        <v>1003</v>
      </c>
      <c r="C8" s="270" t="s">
        <v>4</v>
      </c>
      <c r="D8" s="270" t="s">
        <v>20</v>
      </c>
      <c r="E8" s="271" t="s">
        <v>222</v>
      </c>
      <c r="F8" s="290" t="s">
        <v>230</v>
      </c>
      <c r="G8" s="290" t="s">
        <v>19</v>
      </c>
    </row>
    <row r="9" spans="1:7" ht="12.75">
      <c r="A9" s="272">
        <v>3</v>
      </c>
      <c r="B9" s="273"/>
      <c r="C9" s="273"/>
      <c r="D9" s="273"/>
      <c r="E9" s="274" t="s">
        <v>223</v>
      </c>
      <c r="F9" s="291">
        <f>+F10</f>
        <v>0</v>
      </c>
      <c r="G9" s="292">
        <f>G10</f>
        <v>0</v>
      </c>
    </row>
    <row r="10" spans="1:7" ht="12.75">
      <c r="A10" s="275"/>
      <c r="B10" s="275">
        <v>31</v>
      </c>
      <c r="C10" s="276"/>
      <c r="D10" s="276"/>
      <c r="E10" s="277" t="s">
        <v>1004</v>
      </c>
      <c r="F10" s="293">
        <f>SUM(F11:F11)</f>
        <v>0</v>
      </c>
      <c r="G10" s="294">
        <f>G11</f>
        <v>0</v>
      </c>
    </row>
    <row r="11" spans="1:7" ht="12.75">
      <c r="A11" s="278"/>
      <c r="B11" s="278"/>
      <c r="C11" s="278">
        <v>312</v>
      </c>
      <c r="D11" s="279"/>
      <c r="E11" s="280" t="s">
        <v>1005</v>
      </c>
      <c r="F11" s="295">
        <v>0</v>
      </c>
      <c r="G11" s="296">
        <f>IFERROR(F11/$F$31*100,"0.00")</f>
        <v>0</v>
      </c>
    </row>
    <row r="12" spans="1:7" ht="12.75">
      <c r="A12" s="281">
        <v>4</v>
      </c>
      <c r="B12" s="282"/>
      <c r="C12" s="282"/>
      <c r="D12" s="282"/>
      <c r="E12" s="283" t="s">
        <v>1006</v>
      </c>
      <c r="F12" s="297">
        <f>+F13+F19</f>
        <v>183327959.69999999</v>
      </c>
      <c r="G12" s="297">
        <f>G13+G19</f>
        <v>44.35936096026925</v>
      </c>
    </row>
    <row r="13" spans="1:7" ht="12.75">
      <c r="A13" s="275"/>
      <c r="B13" s="275">
        <v>41</v>
      </c>
      <c r="C13" s="1"/>
      <c r="D13" s="276"/>
      <c r="E13" s="284" t="s">
        <v>255</v>
      </c>
      <c r="F13" s="293">
        <f>SUM(F15:F18)</f>
        <v>183327959.69999999</v>
      </c>
      <c r="G13" s="298">
        <f>SUM(G15:G18)</f>
        <v>44.35936096026925</v>
      </c>
    </row>
    <row r="14" spans="1:7" ht="24">
      <c r="A14" s="275"/>
      <c r="B14" s="275"/>
      <c r="C14" s="275">
        <v>413</v>
      </c>
      <c r="D14" s="276"/>
      <c r="E14" s="284" t="s">
        <v>1007</v>
      </c>
      <c r="F14" s="293">
        <f>SUM(F16:F19)</f>
        <v>13443471.699999999</v>
      </c>
      <c r="G14" s="298">
        <f>SUM(G16:G19)</f>
        <v>3.2528797826328755</v>
      </c>
    </row>
    <row r="15" spans="1:7" ht="12.75">
      <c r="A15" s="278"/>
      <c r="B15" s="278"/>
      <c r="C15" s="278">
        <v>413</v>
      </c>
      <c r="D15" s="279" t="s">
        <v>1008</v>
      </c>
      <c r="E15" s="280" t="s">
        <v>284</v>
      </c>
      <c r="F15" s="295">
        <v>169884488</v>
      </c>
      <c r="G15" s="296">
        <f>IFERROR(F15/$F$31*100,"0.00")</f>
        <v>41.106481177636375</v>
      </c>
    </row>
    <row r="16" spans="1:7" ht="12.75">
      <c r="A16" s="278"/>
      <c r="B16" s="278"/>
      <c r="C16" s="278">
        <v>413</v>
      </c>
      <c r="D16" s="279" t="s">
        <v>1009</v>
      </c>
      <c r="E16" s="280" t="s">
        <v>224</v>
      </c>
      <c r="F16" s="295">
        <v>13443471.699999999</v>
      </c>
      <c r="G16" s="296">
        <f>IFERROR(F16/$F$31*100,"0.00")</f>
        <v>3.2528797826328755</v>
      </c>
    </row>
    <row r="17" spans="1:7" ht="12.75">
      <c r="A17" s="278"/>
      <c r="B17" s="278"/>
      <c r="C17" s="278">
        <v>413</v>
      </c>
      <c r="D17" s="279" t="s">
        <v>1010</v>
      </c>
      <c r="E17" s="280" t="s">
        <v>1011</v>
      </c>
      <c r="F17" s="295">
        <v>0</v>
      </c>
      <c r="G17" s="296">
        <f>IFERROR(F17/$F$31*100,"0.00")</f>
        <v>0</v>
      </c>
    </row>
    <row r="18" spans="1:7" ht="24">
      <c r="A18" s="278"/>
      <c r="B18" s="278"/>
      <c r="C18" s="278">
        <v>414</v>
      </c>
      <c r="D18" s="279"/>
      <c r="E18" s="285" t="s">
        <v>1012</v>
      </c>
      <c r="F18" s="295">
        <v>0</v>
      </c>
      <c r="G18" s="296">
        <f>IFERROR(F18/$F$31*100,"0.00")</f>
        <v>0</v>
      </c>
    </row>
    <row r="19" spans="1:7" ht="12.75">
      <c r="A19" s="275"/>
      <c r="B19" s="275">
        <v>42</v>
      </c>
      <c r="C19" s="275"/>
      <c r="D19" s="276"/>
      <c r="E19" s="277" t="s">
        <v>1013</v>
      </c>
      <c r="F19" s="293">
        <f>SUM(F21:F22)</f>
        <v>0</v>
      </c>
      <c r="G19" s="298">
        <f>G21+G22</f>
        <v>0</v>
      </c>
    </row>
    <row r="20" spans="1:7" ht="24">
      <c r="A20" s="275"/>
      <c r="B20" s="275"/>
      <c r="C20" s="275">
        <v>423</v>
      </c>
      <c r="D20" s="276"/>
      <c r="E20" s="277" t="s">
        <v>1014</v>
      </c>
      <c r="F20" s="293">
        <f>+F21+F22</f>
        <v>0</v>
      </c>
      <c r="G20" s="296">
        <f>+G21+G22</f>
        <v>0</v>
      </c>
    </row>
    <row r="21" spans="1:7" ht="12.75">
      <c r="A21" s="278"/>
      <c r="B21" s="278"/>
      <c r="C21" s="278">
        <v>423</v>
      </c>
      <c r="D21" s="279" t="s">
        <v>1008</v>
      </c>
      <c r="E21" s="280" t="s">
        <v>285</v>
      </c>
      <c r="F21" s="295">
        <v>0</v>
      </c>
      <c r="G21" s="296">
        <f>IFERROR(F21/$F$31*100,"0.00")</f>
        <v>0</v>
      </c>
    </row>
    <row r="22" spans="1:7" ht="12.75">
      <c r="A22" s="278"/>
      <c r="B22" s="278"/>
      <c r="C22" s="278">
        <v>423</v>
      </c>
      <c r="D22" s="279" t="s">
        <v>1009</v>
      </c>
      <c r="E22" s="280" t="s">
        <v>286</v>
      </c>
      <c r="F22" s="295">
        <v>0</v>
      </c>
      <c r="G22" s="296">
        <f>IFERROR(F22/$F$31*100,"0.00")</f>
        <v>0</v>
      </c>
    </row>
    <row r="23" spans="1:7" ht="12.75">
      <c r="A23" s="281">
        <v>5</v>
      </c>
      <c r="B23" s="282"/>
      <c r="C23" s="282"/>
      <c r="D23" s="282"/>
      <c r="E23" s="283" t="s">
        <v>1015</v>
      </c>
      <c r="F23" s="297">
        <f>+F24</f>
        <v>229951122.17000002</v>
      </c>
      <c r="G23" s="297">
        <f>G24</f>
        <v>55.640639039730743</v>
      </c>
    </row>
    <row r="24" spans="1:7" ht="12.75">
      <c r="A24" s="275"/>
      <c r="B24" s="275">
        <v>51</v>
      </c>
      <c r="C24" s="275"/>
      <c r="D24" s="276"/>
      <c r="E24" s="284" t="s">
        <v>1016</v>
      </c>
      <c r="F24" s="293">
        <f>F25</f>
        <v>229951122.17000002</v>
      </c>
      <c r="G24" s="296">
        <f>G25</f>
        <v>55.640639039730743</v>
      </c>
    </row>
    <row r="25" spans="1:7" ht="12.75">
      <c r="A25" s="275"/>
      <c r="B25" s="275"/>
      <c r="C25" s="275">
        <v>512</v>
      </c>
      <c r="D25" s="276"/>
      <c r="E25" s="284" t="s">
        <v>1017</v>
      </c>
      <c r="F25" s="293">
        <f>F26</f>
        <v>229951122.17000002</v>
      </c>
      <c r="G25" s="296">
        <f>G26</f>
        <v>55.640639039730743</v>
      </c>
    </row>
    <row r="26" spans="1:7" ht="12.75">
      <c r="A26" s="275"/>
      <c r="B26" s="275"/>
      <c r="C26" s="278">
        <v>512</v>
      </c>
      <c r="D26" s="286" t="s">
        <v>1018</v>
      </c>
      <c r="E26" s="287" t="s">
        <v>1019</v>
      </c>
      <c r="F26" s="299">
        <f>+F27+F28+F29+F30</f>
        <v>229951122.17000002</v>
      </c>
      <c r="G26" s="296">
        <f>+G27+G28+G29+G30</f>
        <v>55.640639039730743</v>
      </c>
    </row>
    <row r="27" spans="1:7" ht="24">
      <c r="A27" s="279"/>
      <c r="B27" s="278"/>
      <c r="C27" s="278">
        <v>513</v>
      </c>
      <c r="D27" s="279"/>
      <c r="E27" s="287" t="s">
        <v>225</v>
      </c>
      <c r="F27" s="295">
        <v>144039913.41</v>
      </c>
      <c r="G27" s="296">
        <f>IFERROR(F27/$F$31*100,"0.00")</f>
        <v>34.852940719440724</v>
      </c>
    </row>
    <row r="28" spans="1:7" ht="24">
      <c r="A28" s="279"/>
      <c r="B28" s="279"/>
      <c r="C28" s="278">
        <v>512</v>
      </c>
      <c r="D28" s="279"/>
      <c r="E28" s="287" t="s">
        <v>226</v>
      </c>
      <c r="F28" s="295">
        <v>35963355.840000004</v>
      </c>
      <c r="G28" s="296">
        <f>IFERROR(F28/$F$31*100,"0.00")</f>
        <v>8.70195405905217</v>
      </c>
    </row>
    <row r="29" spans="1:7" ht="24">
      <c r="A29" s="279"/>
      <c r="B29" s="279"/>
      <c r="C29" s="278">
        <v>512</v>
      </c>
      <c r="D29" s="279"/>
      <c r="E29" s="287" t="s">
        <v>227</v>
      </c>
      <c r="F29" s="295">
        <v>49947852.920000002</v>
      </c>
      <c r="G29" s="296">
        <f>IFERROR(F29/$F$31*100,"0.00")</f>
        <v>12.085744261237851</v>
      </c>
    </row>
    <row r="30" spans="1:7" ht="12.75">
      <c r="A30" s="279"/>
      <c r="B30" s="279"/>
      <c r="C30" s="278">
        <v>512</v>
      </c>
      <c r="D30" s="279"/>
      <c r="E30" s="287" t="s">
        <v>228</v>
      </c>
      <c r="F30" s="295">
        <v>0</v>
      </c>
      <c r="G30" s="296">
        <f>IFERROR(F30/$F$31*100,"0.00")</f>
        <v>0</v>
      </c>
    </row>
    <row r="31" spans="1:7" s="56" customFormat="1" ht="12.75">
      <c r="A31" s="288"/>
      <c r="B31" s="288"/>
      <c r="C31" s="288"/>
      <c r="D31" s="288"/>
      <c r="E31" s="289" t="s">
        <v>229</v>
      </c>
      <c r="F31" s="300">
        <f>+F23+F12+F9</f>
        <v>413279081.87</v>
      </c>
      <c r="G31" s="300">
        <f>+G23+G12+G9</f>
        <v>100</v>
      </c>
    </row>
    <row r="32" spans="1:7" s="56" customFormat="1">
      <c r="A32" s="61"/>
      <c r="B32" s="61"/>
      <c r="C32" s="61"/>
      <c r="D32" s="61"/>
      <c r="E32" s="61"/>
      <c r="F32" s="61"/>
      <c r="G32" s="61"/>
    </row>
    <row r="33" spans="1:7" s="56" customFormat="1">
      <c r="A33" s="61"/>
      <c r="B33" s="61"/>
      <c r="C33" s="61"/>
      <c r="D33" s="61"/>
      <c r="E33" s="61"/>
      <c r="F33" s="61"/>
      <c r="G33" s="61"/>
    </row>
    <row r="34" spans="1:7" s="56" customFormat="1">
      <c r="A34" s="61"/>
      <c r="B34" s="61"/>
      <c r="C34" s="61"/>
      <c r="D34" s="61"/>
      <c r="E34" s="61"/>
      <c r="F34" s="61"/>
      <c r="G34" s="61"/>
    </row>
    <row r="35" spans="1:7" s="56" customFormat="1">
      <c r="A35" s="61"/>
      <c r="B35" s="61"/>
      <c r="C35" s="61"/>
      <c r="D35" s="61"/>
      <c r="E35" s="61"/>
      <c r="F35" s="61"/>
      <c r="G35" s="61"/>
    </row>
    <row r="36" spans="1:7" s="56" customFormat="1">
      <c r="A36" s="61"/>
      <c r="B36" s="61"/>
      <c r="C36" s="61"/>
      <c r="D36" s="61"/>
      <c r="E36" s="61"/>
      <c r="F36" s="61"/>
      <c r="G36" s="61"/>
    </row>
    <row r="37" spans="1:7" s="56" customFormat="1">
      <c r="A37" s="61"/>
      <c r="B37" s="61"/>
      <c r="C37" s="61"/>
      <c r="D37" s="61"/>
      <c r="E37" s="61"/>
      <c r="F37" s="61"/>
      <c r="G37" s="61"/>
    </row>
    <row r="38" spans="1:7" s="56" customFormat="1">
      <c r="A38" s="61"/>
      <c r="B38" s="61"/>
      <c r="C38" s="61"/>
      <c r="D38" s="61"/>
      <c r="E38" s="61"/>
      <c r="F38" s="61"/>
      <c r="G38" s="61"/>
    </row>
    <row r="39" spans="1:7" s="56" customFormat="1">
      <c r="A39" s="62"/>
      <c r="B39" s="62"/>
      <c r="C39" s="62"/>
      <c r="D39" s="62"/>
      <c r="E39" s="62"/>
      <c r="F39" s="62"/>
      <c r="G39" s="62"/>
    </row>
    <row r="40" spans="1:7" s="56" customFormat="1">
      <c r="A40" s="62"/>
      <c r="B40" s="62"/>
      <c r="C40" s="62"/>
      <c r="D40" s="62"/>
      <c r="E40" s="62"/>
      <c r="F40" s="62"/>
      <c r="G40" s="62"/>
    </row>
    <row r="41" spans="1:7" s="56" customFormat="1">
      <c r="A41" s="62"/>
      <c r="B41" s="62"/>
      <c r="C41" s="62"/>
      <c r="D41" s="62"/>
      <c r="E41" s="62"/>
      <c r="F41" s="62"/>
      <c r="G41" s="62"/>
    </row>
    <row r="42" spans="1:7" s="56" customFormat="1">
      <c r="A42" s="62"/>
      <c r="B42" s="62"/>
      <c r="C42" s="62"/>
      <c r="D42" s="62"/>
      <c r="E42" s="62"/>
      <c r="F42" s="62"/>
      <c r="G42" s="62"/>
    </row>
    <row r="43" spans="1:7" s="56" customFormat="1">
      <c r="A43" s="62"/>
      <c r="B43" s="62"/>
      <c r="C43" s="62"/>
      <c r="D43" s="62"/>
      <c r="E43" s="62"/>
      <c r="F43" s="62"/>
      <c r="G43" s="62"/>
    </row>
    <row r="44" spans="1:7" s="56" customFormat="1">
      <c r="A44" s="62"/>
      <c r="B44" s="62"/>
      <c r="C44" s="62"/>
      <c r="D44" s="62"/>
      <c r="E44" s="62"/>
      <c r="F44" s="62"/>
      <c r="G44" s="62"/>
    </row>
    <row r="45" spans="1:7" s="56" customFormat="1">
      <c r="A45" s="62"/>
      <c r="B45" s="62"/>
      <c r="C45" s="62"/>
      <c r="D45" s="62"/>
      <c r="E45" s="62"/>
      <c r="F45" s="62"/>
      <c r="G45" s="62"/>
    </row>
    <row r="46" spans="1:7" s="56" customFormat="1">
      <c r="A46" s="62"/>
      <c r="B46" s="62"/>
      <c r="C46" s="62"/>
      <c r="D46" s="62"/>
      <c r="E46" s="62"/>
      <c r="F46" s="62"/>
      <c r="G46" s="62"/>
    </row>
    <row r="47" spans="1:7" s="56" customFormat="1">
      <c r="A47" s="62"/>
      <c r="B47" s="62"/>
      <c r="C47" s="62"/>
      <c r="D47" s="62"/>
      <c r="E47" s="62"/>
      <c r="F47" s="62"/>
      <c r="G47" s="62"/>
    </row>
    <row r="48" spans="1:7" s="56" customFormat="1">
      <c r="A48" s="62"/>
      <c r="B48" s="62"/>
      <c r="C48" s="62"/>
      <c r="D48" s="62"/>
      <c r="E48" s="62"/>
      <c r="F48" s="62"/>
      <c r="G48" s="62"/>
    </row>
    <row r="49" spans="1:7" s="56" customFormat="1">
      <c r="A49" s="62"/>
      <c r="B49" s="62"/>
      <c r="C49" s="62"/>
      <c r="D49" s="62"/>
      <c r="E49" s="62"/>
      <c r="F49" s="62"/>
      <c r="G49" s="62"/>
    </row>
    <row r="50" spans="1:7" s="56" customFormat="1">
      <c r="A50" s="62"/>
      <c r="B50" s="62"/>
      <c r="C50" s="62"/>
      <c r="D50" s="62"/>
      <c r="E50" s="62"/>
      <c r="F50" s="62"/>
      <c r="G50" s="62"/>
    </row>
    <row r="51" spans="1:7" s="56" customFormat="1">
      <c r="A51" s="62"/>
      <c r="B51" s="62"/>
      <c r="C51" s="62"/>
      <c r="D51" s="62"/>
      <c r="E51" s="62"/>
      <c r="F51" s="62"/>
      <c r="G51" s="62"/>
    </row>
    <row r="52" spans="1:7" s="56" customFormat="1">
      <c r="A52" s="62"/>
      <c r="B52" s="62"/>
      <c r="C52" s="62"/>
      <c r="D52" s="62"/>
      <c r="E52" s="62"/>
      <c r="F52" s="62"/>
      <c r="G52" s="62"/>
    </row>
    <row r="53" spans="1:7" s="56" customFormat="1">
      <c r="A53" s="62"/>
      <c r="B53" s="62"/>
      <c r="C53" s="62"/>
      <c r="D53" s="62"/>
      <c r="E53" s="62"/>
      <c r="F53" s="62"/>
      <c r="G53" s="62"/>
    </row>
    <row r="54" spans="1:7" s="56" customFormat="1">
      <c r="A54" s="62"/>
      <c r="B54" s="62"/>
      <c r="C54" s="62"/>
      <c r="D54" s="62"/>
      <c r="E54" s="62"/>
      <c r="F54" s="62"/>
      <c r="G54" s="62"/>
    </row>
    <row r="55" spans="1:7" s="56" customFormat="1">
      <c r="A55" s="62"/>
      <c r="B55" s="62"/>
      <c r="C55" s="62"/>
      <c r="D55" s="62"/>
      <c r="E55" s="62"/>
      <c r="F55" s="62"/>
      <c r="G55" s="62"/>
    </row>
    <row r="56" spans="1:7" s="56" customFormat="1">
      <c r="A56" s="62"/>
      <c r="B56" s="62"/>
      <c r="C56" s="62"/>
      <c r="D56" s="62"/>
      <c r="E56" s="62"/>
      <c r="F56" s="62"/>
      <c r="G56" s="62"/>
    </row>
    <row r="57" spans="1:7" s="56" customFormat="1">
      <c r="A57" s="62"/>
      <c r="B57" s="62"/>
      <c r="C57" s="62"/>
      <c r="D57" s="62"/>
      <c r="E57" s="62"/>
      <c r="F57" s="62"/>
      <c r="G57" s="62"/>
    </row>
    <row r="58" spans="1:7" s="56" customFormat="1">
      <c r="A58" s="62"/>
      <c r="B58" s="62"/>
      <c r="C58" s="62"/>
      <c r="D58" s="62"/>
      <c r="E58" s="62"/>
      <c r="F58" s="62"/>
      <c r="G58" s="62"/>
    </row>
    <row r="59" spans="1:7" s="56" customFormat="1">
      <c r="A59" s="62"/>
      <c r="B59" s="62"/>
      <c r="C59" s="62"/>
      <c r="D59" s="62"/>
      <c r="E59" s="62"/>
      <c r="F59" s="62"/>
      <c r="G59" s="62"/>
    </row>
    <row r="60" spans="1:7" s="56" customFormat="1">
      <c r="A60" s="62"/>
      <c r="B60" s="62"/>
      <c r="C60" s="62"/>
      <c r="D60" s="62"/>
      <c r="E60" s="62"/>
      <c r="F60" s="62"/>
      <c r="G60" s="62"/>
    </row>
    <row r="61" spans="1:7" s="56" customFormat="1">
      <c r="A61" s="62"/>
      <c r="B61" s="62"/>
      <c r="C61" s="62"/>
      <c r="D61" s="62"/>
      <c r="E61" s="62"/>
      <c r="F61" s="62"/>
      <c r="G61" s="62"/>
    </row>
    <row r="62" spans="1:7" s="56" customFormat="1">
      <c r="A62" s="62"/>
      <c r="B62" s="62"/>
      <c r="C62" s="62"/>
      <c r="D62" s="62"/>
      <c r="E62" s="62"/>
      <c r="F62" s="62"/>
      <c r="G62" s="62"/>
    </row>
    <row r="63" spans="1:7" s="56" customFormat="1">
      <c r="A63" s="62"/>
      <c r="B63" s="62"/>
      <c r="C63" s="62"/>
      <c r="D63" s="62"/>
      <c r="E63" s="62"/>
      <c r="F63" s="62"/>
      <c r="G63" s="62"/>
    </row>
    <row r="64" spans="1:7" s="56" customFormat="1">
      <c r="A64" s="62"/>
      <c r="B64" s="62"/>
      <c r="C64" s="62"/>
      <c r="D64" s="62"/>
      <c r="E64" s="62"/>
      <c r="F64" s="62"/>
      <c r="G64" s="62"/>
    </row>
    <row r="65" spans="1:7" s="56" customFormat="1">
      <c r="A65" s="62"/>
      <c r="B65" s="62"/>
      <c r="C65" s="62"/>
      <c r="D65" s="62"/>
      <c r="E65" s="62"/>
      <c r="F65" s="62"/>
      <c r="G65" s="62"/>
    </row>
    <row r="66" spans="1:7" s="56" customFormat="1">
      <c r="A66" s="62"/>
      <c r="B66" s="62"/>
      <c r="C66" s="62"/>
      <c r="D66" s="62"/>
      <c r="E66" s="62"/>
      <c r="F66" s="62"/>
      <c r="G66" s="62"/>
    </row>
    <row r="67" spans="1:7" s="56" customFormat="1">
      <c r="A67" s="62"/>
      <c r="B67" s="62"/>
      <c r="C67" s="62"/>
      <c r="D67" s="62"/>
      <c r="E67" s="62"/>
      <c r="F67" s="62"/>
      <c r="G67" s="62"/>
    </row>
    <row r="68" spans="1:7" s="56" customFormat="1">
      <c r="A68" s="62"/>
      <c r="B68" s="62"/>
      <c r="C68" s="62"/>
      <c r="D68" s="62"/>
      <c r="E68" s="62"/>
      <c r="F68" s="62"/>
      <c r="G68" s="62"/>
    </row>
    <row r="69" spans="1:7" s="56" customFormat="1">
      <c r="A69" s="62"/>
      <c r="B69" s="62"/>
      <c r="C69" s="62"/>
      <c r="D69" s="62"/>
      <c r="E69" s="62"/>
      <c r="F69" s="62"/>
      <c r="G69" s="62"/>
    </row>
    <row r="70" spans="1:7" s="56" customFormat="1">
      <c r="A70" s="62"/>
      <c r="B70" s="62"/>
      <c r="C70" s="62"/>
      <c r="D70" s="62"/>
      <c r="E70" s="62"/>
      <c r="F70" s="62"/>
      <c r="G70" s="62"/>
    </row>
    <row r="71" spans="1:7" s="56" customFormat="1">
      <c r="A71" s="62"/>
      <c r="B71" s="62"/>
      <c r="C71" s="62"/>
      <c r="D71" s="62"/>
      <c r="E71" s="62"/>
      <c r="F71" s="62"/>
      <c r="G71" s="62"/>
    </row>
    <row r="72" spans="1:7" s="56" customFormat="1">
      <c r="A72" s="62"/>
      <c r="B72" s="62"/>
      <c r="C72" s="62"/>
      <c r="D72" s="62"/>
      <c r="E72" s="62"/>
      <c r="F72" s="62"/>
      <c r="G72" s="62"/>
    </row>
    <row r="73" spans="1:7" s="56" customFormat="1">
      <c r="A73" s="62"/>
      <c r="B73" s="62"/>
      <c r="C73" s="62"/>
      <c r="D73" s="62"/>
      <c r="E73" s="62"/>
      <c r="F73" s="62"/>
      <c r="G73" s="62"/>
    </row>
    <row r="74" spans="1:7" s="56" customFormat="1">
      <c r="A74" s="62"/>
      <c r="B74" s="62"/>
      <c r="C74" s="62"/>
      <c r="D74" s="62"/>
      <c r="E74" s="62"/>
      <c r="F74" s="62"/>
      <c r="G74" s="62"/>
    </row>
    <row r="75" spans="1:7" s="56" customFormat="1">
      <c r="A75" s="62"/>
      <c r="B75" s="62"/>
      <c r="C75" s="62"/>
      <c r="D75" s="62"/>
      <c r="E75" s="62"/>
      <c r="F75" s="62"/>
      <c r="G75" s="62"/>
    </row>
    <row r="76" spans="1:7" s="56" customFormat="1">
      <c r="A76" s="62"/>
      <c r="B76" s="62"/>
      <c r="C76" s="62"/>
      <c r="D76" s="62"/>
      <c r="E76" s="62"/>
      <c r="F76" s="62"/>
      <c r="G76" s="62"/>
    </row>
    <row r="77" spans="1:7" s="56" customFormat="1">
      <c r="A77" s="62"/>
      <c r="B77" s="62"/>
      <c r="C77" s="62"/>
      <c r="D77" s="62"/>
      <c r="E77" s="62"/>
      <c r="F77" s="62"/>
      <c r="G77" s="62"/>
    </row>
    <row r="78" spans="1:7" s="56" customFormat="1">
      <c r="A78" s="62"/>
      <c r="B78" s="62"/>
      <c r="C78" s="62"/>
      <c r="D78" s="62"/>
      <c r="E78" s="62"/>
      <c r="F78" s="62"/>
      <c r="G78" s="62"/>
    </row>
    <row r="79" spans="1:7" s="56" customFormat="1">
      <c r="A79" s="62"/>
      <c r="B79" s="62"/>
      <c r="C79" s="62"/>
      <c r="D79" s="62"/>
      <c r="E79" s="62"/>
      <c r="F79" s="62"/>
      <c r="G79" s="62"/>
    </row>
    <row r="80" spans="1:7" s="56" customFormat="1">
      <c r="A80" s="62"/>
      <c r="B80" s="62"/>
      <c r="C80" s="62"/>
      <c r="D80" s="62"/>
      <c r="E80" s="62"/>
      <c r="F80" s="62"/>
      <c r="G80" s="62"/>
    </row>
    <row r="81" spans="1:7" s="56" customFormat="1">
      <c r="A81" s="62"/>
      <c r="B81" s="62"/>
      <c r="C81" s="62"/>
      <c r="D81" s="62"/>
      <c r="E81" s="62"/>
      <c r="F81" s="62"/>
      <c r="G81" s="62"/>
    </row>
    <row r="82" spans="1:7" s="56" customFormat="1">
      <c r="A82" s="62"/>
      <c r="B82" s="62"/>
      <c r="C82" s="62"/>
      <c r="D82" s="62"/>
      <c r="E82" s="62"/>
      <c r="F82" s="62"/>
      <c r="G82" s="62"/>
    </row>
    <row r="83" spans="1:7" s="56" customFormat="1">
      <c r="A83" s="62"/>
      <c r="B83" s="62"/>
      <c r="C83" s="62"/>
      <c r="D83" s="62"/>
      <c r="E83" s="62"/>
      <c r="F83" s="62"/>
      <c r="G83" s="62"/>
    </row>
    <row r="84" spans="1:7" s="56" customFormat="1">
      <c r="A84" s="62"/>
      <c r="B84" s="62"/>
      <c r="C84" s="62"/>
      <c r="D84" s="62"/>
      <c r="E84" s="62"/>
      <c r="F84" s="62"/>
      <c r="G84" s="62"/>
    </row>
    <row r="85" spans="1:7" s="56" customFormat="1">
      <c r="A85" s="62"/>
      <c r="B85" s="62"/>
      <c r="C85" s="62"/>
      <c r="D85" s="62"/>
      <c r="E85" s="62"/>
      <c r="F85" s="62"/>
      <c r="G85" s="62"/>
    </row>
    <row r="86" spans="1:7" s="56" customFormat="1">
      <c r="A86" s="62"/>
      <c r="B86" s="62"/>
      <c r="C86" s="62"/>
      <c r="D86" s="62"/>
      <c r="E86" s="62"/>
      <c r="F86" s="62"/>
      <c r="G86" s="62"/>
    </row>
    <row r="87" spans="1:7" s="56" customFormat="1">
      <c r="A87" s="62"/>
      <c r="B87" s="62"/>
      <c r="C87" s="62"/>
      <c r="D87" s="62"/>
      <c r="E87" s="62"/>
      <c r="F87" s="62"/>
      <c r="G87" s="62"/>
    </row>
    <row r="88" spans="1:7" s="56" customFormat="1">
      <c r="A88" s="62"/>
      <c r="B88" s="62"/>
      <c r="C88" s="62"/>
      <c r="D88" s="62"/>
      <c r="E88" s="62"/>
      <c r="F88" s="62"/>
      <c r="G88" s="62"/>
    </row>
    <row r="89" spans="1:7" s="56" customFormat="1">
      <c r="A89" s="62"/>
      <c r="B89" s="62"/>
      <c r="C89" s="62"/>
      <c r="D89" s="62"/>
      <c r="E89" s="62"/>
      <c r="F89" s="62"/>
      <c r="G89" s="62"/>
    </row>
    <row r="90" spans="1:7" s="56" customFormat="1">
      <c r="A90" s="62"/>
      <c r="B90" s="62"/>
      <c r="C90" s="62"/>
      <c r="D90" s="62"/>
      <c r="E90" s="62"/>
      <c r="F90" s="62"/>
      <c r="G90" s="62"/>
    </row>
    <row r="91" spans="1:7" s="56" customFormat="1">
      <c r="A91" s="62"/>
      <c r="B91" s="62"/>
      <c r="C91" s="62"/>
      <c r="D91" s="62"/>
      <c r="E91" s="62"/>
      <c r="F91" s="62"/>
      <c r="G91" s="62"/>
    </row>
    <row r="92" spans="1:7" s="56" customFormat="1">
      <c r="A92" s="62"/>
      <c r="B92" s="62"/>
      <c r="C92" s="62"/>
      <c r="D92" s="62"/>
      <c r="E92" s="62"/>
      <c r="F92" s="62"/>
      <c r="G92" s="62"/>
    </row>
    <row r="93" spans="1:7" s="56" customFormat="1">
      <c r="A93" s="62"/>
      <c r="B93" s="62"/>
      <c r="C93" s="62"/>
      <c r="D93" s="62"/>
      <c r="E93" s="62"/>
      <c r="F93" s="62"/>
      <c r="G93" s="62"/>
    </row>
    <row r="94" spans="1:7" s="56" customFormat="1">
      <c r="A94" s="62"/>
      <c r="B94" s="62"/>
      <c r="C94" s="62"/>
      <c r="D94" s="62"/>
      <c r="E94" s="62"/>
      <c r="F94" s="62"/>
      <c r="G94" s="62"/>
    </row>
    <row r="95" spans="1:7" s="56" customFormat="1">
      <c r="A95" s="62"/>
      <c r="B95" s="62"/>
      <c r="C95" s="62"/>
      <c r="D95" s="62"/>
      <c r="E95" s="62"/>
      <c r="F95" s="62"/>
      <c r="G95" s="62"/>
    </row>
    <row r="96" spans="1:7" s="56" customFormat="1">
      <c r="A96" s="62"/>
      <c r="B96" s="62"/>
      <c r="C96" s="62"/>
      <c r="D96" s="62"/>
      <c r="E96" s="62"/>
      <c r="F96" s="62"/>
      <c r="G96" s="62"/>
    </row>
    <row r="97" spans="1:7" s="56" customFormat="1">
      <c r="A97" s="62"/>
      <c r="B97" s="62"/>
      <c r="C97" s="62"/>
      <c r="D97" s="62"/>
      <c r="E97" s="62"/>
      <c r="F97" s="62"/>
      <c r="G97" s="62"/>
    </row>
    <row r="98" spans="1:7" s="56" customFormat="1">
      <c r="A98" s="62"/>
      <c r="B98" s="62"/>
      <c r="C98" s="62"/>
      <c r="D98" s="62"/>
      <c r="E98" s="62"/>
      <c r="F98" s="62"/>
      <c r="G98" s="62"/>
    </row>
    <row r="99" spans="1:7" s="56" customFormat="1">
      <c r="A99" s="62"/>
      <c r="B99" s="62"/>
      <c r="C99" s="62"/>
      <c r="D99" s="62"/>
      <c r="E99" s="62"/>
      <c r="F99" s="62"/>
      <c r="G99" s="62"/>
    </row>
    <row r="100" spans="1:7" s="56" customFormat="1">
      <c r="A100" s="62"/>
      <c r="B100" s="62"/>
      <c r="C100" s="62"/>
      <c r="D100" s="62"/>
      <c r="E100" s="62"/>
      <c r="F100" s="62"/>
      <c r="G100" s="62"/>
    </row>
    <row r="101" spans="1:7" s="56" customFormat="1">
      <c r="A101" s="62"/>
      <c r="B101" s="62"/>
      <c r="C101" s="62"/>
      <c r="D101" s="62"/>
      <c r="E101" s="62"/>
      <c r="F101" s="62"/>
      <c r="G101" s="62"/>
    </row>
    <row r="102" spans="1:7" s="56" customFormat="1">
      <c r="A102" s="62"/>
      <c r="B102" s="62"/>
      <c r="C102" s="62"/>
      <c r="D102" s="62"/>
      <c r="E102" s="62"/>
      <c r="F102" s="62"/>
      <c r="G102" s="62"/>
    </row>
    <row r="103" spans="1:7" s="56" customFormat="1">
      <c r="A103" s="62"/>
      <c r="B103" s="62"/>
      <c r="C103" s="62"/>
      <c r="D103" s="62"/>
      <c r="E103" s="62"/>
      <c r="F103" s="62"/>
      <c r="G103" s="62"/>
    </row>
    <row r="104" spans="1:7" s="56" customFormat="1">
      <c r="A104" s="62"/>
      <c r="B104" s="62"/>
      <c r="C104" s="62"/>
      <c r="D104" s="62"/>
      <c r="E104" s="62"/>
      <c r="F104" s="62"/>
      <c r="G104" s="62"/>
    </row>
    <row r="105" spans="1:7" s="56" customFormat="1">
      <c r="A105" s="62"/>
      <c r="B105" s="62"/>
      <c r="C105" s="62"/>
      <c r="D105" s="62"/>
      <c r="E105" s="62"/>
      <c r="F105" s="62"/>
      <c r="G105" s="62"/>
    </row>
    <row r="106" spans="1:7" s="56" customFormat="1">
      <c r="A106" s="62"/>
      <c r="B106" s="62"/>
      <c r="C106" s="62"/>
      <c r="D106" s="62"/>
      <c r="E106" s="62"/>
      <c r="F106" s="62"/>
      <c r="G106" s="62"/>
    </row>
    <row r="107" spans="1:7" s="56" customFormat="1">
      <c r="A107" s="62"/>
      <c r="B107" s="62"/>
      <c r="C107" s="62"/>
      <c r="D107" s="62"/>
      <c r="E107" s="62"/>
      <c r="F107" s="62"/>
      <c r="G107" s="62"/>
    </row>
    <row r="108" spans="1:7" s="56" customFormat="1">
      <c r="A108" s="62"/>
      <c r="B108" s="62"/>
      <c r="C108" s="62"/>
      <c r="D108" s="62"/>
      <c r="E108" s="62"/>
      <c r="F108" s="62"/>
      <c r="G108" s="62"/>
    </row>
    <row r="109" spans="1:7" s="56" customFormat="1">
      <c r="A109" s="62"/>
      <c r="B109" s="62"/>
      <c r="C109" s="62"/>
      <c r="D109" s="62"/>
      <c r="E109" s="62"/>
      <c r="F109" s="62"/>
      <c r="G109" s="62"/>
    </row>
    <row r="110" spans="1:7" s="56" customFormat="1">
      <c r="A110" s="62"/>
      <c r="B110" s="62"/>
      <c r="C110" s="62"/>
      <c r="D110" s="62"/>
      <c r="E110" s="62"/>
      <c r="F110" s="62"/>
      <c r="G110" s="62"/>
    </row>
    <row r="111" spans="1:7" s="56" customFormat="1">
      <c r="A111" s="62"/>
      <c r="B111" s="62"/>
      <c r="C111" s="62"/>
      <c r="D111" s="62"/>
      <c r="E111" s="62"/>
      <c r="F111" s="62"/>
      <c r="G111" s="62"/>
    </row>
    <row r="112" spans="1:7" s="56" customFormat="1">
      <c r="A112" s="62"/>
      <c r="B112" s="62"/>
      <c r="C112" s="62"/>
      <c r="D112" s="62"/>
      <c r="E112" s="62"/>
      <c r="F112" s="62"/>
      <c r="G112" s="62"/>
    </row>
    <row r="113" spans="1:7" s="56" customFormat="1">
      <c r="A113" s="62"/>
      <c r="B113" s="62"/>
      <c r="C113" s="62"/>
      <c r="D113" s="62"/>
      <c r="E113" s="62"/>
      <c r="F113" s="62"/>
      <c r="G113" s="62"/>
    </row>
    <row r="114" spans="1:7" s="56" customFormat="1">
      <c r="A114" s="62"/>
      <c r="B114" s="62"/>
      <c r="C114" s="62"/>
      <c r="D114" s="62"/>
      <c r="E114" s="62"/>
      <c r="F114" s="62"/>
      <c r="G114" s="62"/>
    </row>
    <row r="115" spans="1:7" s="56" customFormat="1">
      <c r="A115" s="62"/>
      <c r="B115" s="62"/>
      <c r="C115" s="62"/>
      <c r="D115" s="62"/>
      <c r="E115" s="62"/>
      <c r="F115" s="62"/>
      <c r="G115" s="62"/>
    </row>
    <row r="116" spans="1:7" s="56" customFormat="1">
      <c r="A116" s="62"/>
      <c r="B116" s="62"/>
      <c r="C116" s="62"/>
      <c r="D116" s="62"/>
      <c r="E116" s="62"/>
      <c r="F116" s="62"/>
      <c r="G116" s="62"/>
    </row>
    <row r="117" spans="1:7" s="56" customFormat="1">
      <c r="A117" s="62"/>
      <c r="B117" s="62"/>
      <c r="C117" s="62"/>
      <c r="D117" s="62"/>
      <c r="E117" s="62"/>
      <c r="F117" s="62"/>
      <c r="G117" s="62"/>
    </row>
    <row r="118" spans="1:7" s="56" customFormat="1">
      <c r="A118" s="62"/>
      <c r="B118" s="62"/>
      <c r="C118" s="62"/>
      <c r="D118" s="62"/>
      <c r="E118" s="62"/>
      <c r="F118" s="62"/>
      <c r="G118" s="62"/>
    </row>
    <row r="119" spans="1:7" s="56" customFormat="1">
      <c r="A119" s="62"/>
      <c r="B119" s="62"/>
      <c r="C119" s="62"/>
      <c r="D119" s="62"/>
      <c r="E119" s="62"/>
      <c r="F119" s="62"/>
      <c r="G119" s="62"/>
    </row>
    <row r="120" spans="1:7" s="56" customFormat="1">
      <c r="A120" s="62"/>
      <c r="B120" s="62"/>
      <c r="C120" s="62"/>
      <c r="D120" s="62"/>
      <c r="E120" s="62"/>
      <c r="F120" s="62"/>
      <c r="G120" s="62"/>
    </row>
    <row r="121" spans="1:7" s="56" customFormat="1">
      <c r="A121" s="62"/>
      <c r="B121" s="62"/>
      <c r="C121" s="62"/>
      <c r="D121" s="62"/>
      <c r="E121" s="62"/>
      <c r="F121" s="62"/>
      <c r="G121" s="62"/>
    </row>
    <row r="122" spans="1:7" s="56" customFormat="1">
      <c r="A122" s="62"/>
      <c r="B122" s="62"/>
      <c r="C122" s="62"/>
      <c r="D122" s="62"/>
      <c r="E122" s="62"/>
      <c r="F122" s="62"/>
      <c r="G122" s="62"/>
    </row>
    <row r="123" spans="1:7" s="56" customFormat="1">
      <c r="A123" s="62"/>
      <c r="B123" s="62"/>
      <c r="C123" s="62"/>
      <c r="D123" s="62"/>
      <c r="E123" s="62"/>
      <c r="F123" s="62"/>
      <c r="G123" s="62"/>
    </row>
    <row r="124" spans="1:7" s="56" customFormat="1">
      <c r="A124" s="62"/>
      <c r="B124" s="62"/>
      <c r="C124" s="62"/>
      <c r="D124" s="62"/>
      <c r="E124" s="62"/>
      <c r="F124" s="62"/>
      <c r="G124" s="62"/>
    </row>
    <row r="125" spans="1:7" s="56" customFormat="1">
      <c r="A125" s="62"/>
      <c r="B125" s="62"/>
      <c r="C125" s="62"/>
      <c r="D125" s="62"/>
      <c r="E125" s="62"/>
      <c r="F125" s="62"/>
      <c r="G125" s="62"/>
    </row>
    <row r="126" spans="1:7" s="56" customFormat="1">
      <c r="A126" s="62"/>
      <c r="B126" s="62"/>
      <c r="C126" s="62"/>
      <c r="D126" s="62"/>
      <c r="E126" s="62"/>
      <c r="F126" s="62"/>
      <c r="G126" s="62"/>
    </row>
    <row r="127" spans="1:7" s="56" customFormat="1">
      <c r="A127" s="62"/>
      <c r="B127" s="62"/>
      <c r="C127" s="62"/>
      <c r="D127" s="62"/>
      <c r="E127" s="62"/>
      <c r="F127" s="62"/>
      <c r="G127" s="62"/>
    </row>
    <row r="128" spans="1:7" s="56" customFormat="1">
      <c r="A128" s="62"/>
      <c r="B128" s="62"/>
      <c r="C128" s="62"/>
      <c r="D128" s="62"/>
      <c r="E128" s="62"/>
      <c r="F128" s="62"/>
      <c r="G128" s="62"/>
    </row>
    <row r="129" spans="1:7" s="56" customFormat="1">
      <c r="A129" s="62"/>
      <c r="B129" s="62"/>
      <c r="C129" s="62"/>
      <c r="D129" s="62"/>
      <c r="E129" s="62"/>
      <c r="F129" s="62"/>
      <c r="G129" s="62"/>
    </row>
    <row r="130" spans="1:7" s="56" customFormat="1">
      <c r="A130" s="62"/>
      <c r="B130" s="62"/>
      <c r="C130" s="62"/>
      <c r="D130" s="62"/>
      <c r="E130" s="62"/>
      <c r="F130" s="62"/>
      <c r="G130" s="62"/>
    </row>
    <row r="131" spans="1:7" s="56" customFormat="1">
      <c r="A131" s="62"/>
      <c r="B131" s="62"/>
      <c r="C131" s="62"/>
      <c r="D131" s="62"/>
      <c r="E131" s="62"/>
      <c r="F131" s="62"/>
      <c r="G131" s="62"/>
    </row>
    <row r="132" spans="1:7" s="56" customFormat="1">
      <c r="A132" s="62"/>
      <c r="B132" s="62"/>
      <c r="C132" s="62"/>
      <c r="D132" s="62"/>
      <c r="E132" s="62"/>
      <c r="F132" s="62"/>
      <c r="G132" s="62"/>
    </row>
    <row r="133" spans="1:7" s="56" customFormat="1">
      <c r="A133" s="62"/>
      <c r="B133" s="62"/>
      <c r="C133" s="62"/>
      <c r="D133" s="62"/>
      <c r="E133" s="62"/>
      <c r="F133" s="62"/>
      <c r="G133" s="62"/>
    </row>
    <row r="134" spans="1:7" s="56" customFormat="1">
      <c r="A134" s="62"/>
      <c r="B134" s="62"/>
      <c r="C134" s="62"/>
      <c r="D134" s="62"/>
      <c r="E134" s="62"/>
      <c r="F134" s="62"/>
      <c r="G134" s="62"/>
    </row>
    <row r="135" spans="1:7" s="56" customFormat="1">
      <c r="A135" s="62"/>
      <c r="B135" s="62"/>
      <c r="C135" s="62"/>
      <c r="D135" s="62"/>
      <c r="E135" s="62"/>
      <c r="F135" s="62"/>
      <c r="G135" s="62"/>
    </row>
    <row r="136" spans="1:7" s="56" customFormat="1">
      <c r="A136" s="62"/>
      <c r="B136" s="62"/>
      <c r="C136" s="62"/>
      <c r="D136" s="62"/>
      <c r="E136" s="62"/>
      <c r="F136" s="62"/>
      <c r="G136" s="62"/>
    </row>
    <row r="137" spans="1:7" s="56" customFormat="1">
      <c r="A137" s="62"/>
      <c r="B137" s="62"/>
      <c r="C137" s="62"/>
      <c r="D137" s="62"/>
      <c r="E137" s="62"/>
      <c r="F137" s="62"/>
      <c r="G137" s="62"/>
    </row>
    <row r="138" spans="1:7" s="56" customFormat="1">
      <c r="A138" s="62"/>
      <c r="B138" s="62"/>
      <c r="C138" s="62"/>
      <c r="D138" s="62"/>
      <c r="E138" s="62"/>
      <c r="F138" s="62"/>
      <c r="G138" s="62"/>
    </row>
    <row r="139" spans="1:7" s="56" customFormat="1">
      <c r="A139" s="62"/>
      <c r="B139" s="62"/>
      <c r="C139" s="62"/>
      <c r="D139" s="62"/>
      <c r="E139" s="62"/>
      <c r="F139" s="62"/>
      <c r="G139" s="62"/>
    </row>
    <row r="140" spans="1:7" s="56" customFormat="1">
      <c r="A140" s="62"/>
      <c r="B140" s="62"/>
      <c r="C140" s="62"/>
      <c r="D140" s="62"/>
      <c r="E140" s="62"/>
      <c r="F140" s="62"/>
      <c r="G140" s="62"/>
    </row>
    <row r="141" spans="1:7" s="56" customFormat="1">
      <c r="A141" s="62"/>
      <c r="B141" s="62"/>
      <c r="C141" s="62"/>
      <c r="D141" s="62"/>
      <c r="E141" s="62"/>
      <c r="F141" s="62"/>
      <c r="G141" s="62"/>
    </row>
    <row r="142" spans="1:7" s="56" customFormat="1">
      <c r="A142" s="62"/>
      <c r="B142" s="62"/>
      <c r="C142" s="62"/>
      <c r="D142" s="62"/>
      <c r="E142" s="62"/>
      <c r="F142" s="62"/>
      <c r="G142" s="62"/>
    </row>
    <row r="143" spans="1:7" s="56" customFormat="1">
      <c r="A143" s="62"/>
      <c r="B143" s="62"/>
      <c r="C143" s="62"/>
      <c r="D143" s="62"/>
      <c r="E143" s="62"/>
      <c r="F143" s="62"/>
      <c r="G143" s="62"/>
    </row>
    <row r="144" spans="1:7" s="56" customFormat="1">
      <c r="A144" s="62"/>
      <c r="B144" s="62"/>
      <c r="C144" s="62"/>
      <c r="D144" s="62"/>
      <c r="E144" s="62"/>
      <c r="F144" s="62"/>
      <c r="G144" s="62"/>
    </row>
    <row r="145" spans="1:7" s="56" customFormat="1">
      <c r="A145" s="62"/>
      <c r="B145" s="62"/>
      <c r="C145" s="62"/>
      <c r="D145" s="62"/>
      <c r="E145" s="62"/>
      <c r="F145" s="62"/>
      <c r="G145" s="62"/>
    </row>
    <row r="146" spans="1:7" s="56" customFormat="1">
      <c r="A146" s="62"/>
      <c r="B146" s="62"/>
      <c r="C146" s="62"/>
      <c r="D146" s="62"/>
      <c r="E146" s="62"/>
      <c r="F146" s="62"/>
      <c r="G146" s="62"/>
    </row>
    <row r="147" spans="1:7" s="56" customFormat="1">
      <c r="A147" s="62"/>
      <c r="B147" s="62"/>
      <c r="C147" s="62"/>
      <c r="D147" s="62"/>
      <c r="E147" s="62"/>
      <c r="F147" s="62"/>
      <c r="G147" s="62"/>
    </row>
    <row r="148" spans="1:7" s="56" customFormat="1">
      <c r="A148" s="62"/>
      <c r="B148" s="62"/>
      <c r="C148" s="62"/>
      <c r="D148" s="62"/>
      <c r="E148" s="62"/>
      <c r="F148" s="62"/>
      <c r="G148" s="62"/>
    </row>
    <row r="149" spans="1:7" s="56" customFormat="1">
      <c r="A149" s="62"/>
      <c r="B149" s="62"/>
      <c r="C149" s="62"/>
      <c r="D149" s="62"/>
      <c r="E149" s="62"/>
      <c r="F149" s="62"/>
      <c r="G149" s="62"/>
    </row>
    <row r="150" spans="1:7" s="56" customFormat="1">
      <c r="A150" s="62"/>
      <c r="B150" s="62"/>
      <c r="C150" s="62"/>
      <c r="D150" s="62"/>
      <c r="E150" s="62"/>
      <c r="F150" s="62"/>
      <c r="G150" s="62"/>
    </row>
    <row r="151" spans="1:7" s="56" customFormat="1">
      <c r="A151" s="62"/>
      <c r="B151" s="62"/>
      <c r="C151" s="62"/>
      <c r="D151" s="62"/>
      <c r="E151" s="62"/>
      <c r="F151" s="62"/>
      <c r="G151" s="62"/>
    </row>
    <row r="152" spans="1:7" s="56" customFormat="1">
      <c r="A152" s="62"/>
      <c r="B152" s="62"/>
      <c r="C152" s="62"/>
      <c r="D152" s="62"/>
      <c r="E152" s="62"/>
      <c r="F152" s="62"/>
      <c r="G152" s="62"/>
    </row>
    <row r="153" spans="1:7" s="56" customFormat="1">
      <c r="A153" s="62"/>
      <c r="B153" s="62"/>
      <c r="C153" s="62"/>
      <c r="D153" s="62"/>
      <c r="E153" s="62"/>
      <c r="F153" s="62"/>
      <c r="G153" s="62"/>
    </row>
    <row r="154" spans="1:7" s="56" customFormat="1">
      <c r="A154" s="62"/>
      <c r="B154" s="62"/>
      <c r="C154" s="62"/>
      <c r="D154" s="62"/>
      <c r="E154" s="62"/>
      <c r="F154" s="62"/>
      <c r="G154" s="62"/>
    </row>
    <row r="155" spans="1:7" s="56" customFormat="1">
      <c r="A155" s="62"/>
      <c r="B155" s="62"/>
      <c r="C155" s="62"/>
      <c r="D155" s="62"/>
      <c r="E155" s="62"/>
      <c r="F155" s="62"/>
      <c r="G155" s="62"/>
    </row>
    <row r="156" spans="1:7" s="56" customFormat="1">
      <c r="A156" s="62"/>
      <c r="B156" s="62"/>
      <c r="C156" s="62"/>
      <c r="D156" s="62"/>
      <c r="E156" s="62"/>
      <c r="F156" s="62"/>
      <c r="G156" s="62"/>
    </row>
    <row r="157" spans="1:7" s="56" customFormat="1">
      <c r="A157" s="62"/>
      <c r="B157" s="62"/>
      <c r="C157" s="62"/>
      <c r="D157" s="62"/>
      <c r="E157" s="62"/>
      <c r="F157" s="62"/>
      <c r="G157" s="62"/>
    </row>
    <row r="158" spans="1:7" s="56" customFormat="1">
      <c r="A158" s="62"/>
      <c r="B158" s="62"/>
      <c r="C158" s="62"/>
      <c r="D158" s="62"/>
      <c r="E158" s="62"/>
      <c r="F158" s="62"/>
      <c r="G158" s="62"/>
    </row>
    <row r="159" spans="1:7" s="56" customFormat="1">
      <c r="A159" s="62"/>
      <c r="B159" s="62"/>
      <c r="C159" s="62"/>
      <c r="D159" s="62"/>
      <c r="E159" s="62"/>
      <c r="F159" s="62"/>
      <c r="G159" s="62"/>
    </row>
    <row r="160" spans="1:7" s="56" customFormat="1">
      <c r="A160" s="62"/>
      <c r="B160" s="62"/>
      <c r="C160" s="62"/>
      <c r="D160" s="62"/>
      <c r="E160" s="62"/>
      <c r="F160" s="62"/>
      <c r="G160" s="62"/>
    </row>
    <row r="161" spans="1:7" s="56" customFormat="1">
      <c r="A161" s="62"/>
      <c r="B161" s="62"/>
      <c r="C161" s="62"/>
      <c r="D161" s="62"/>
      <c r="E161" s="62"/>
      <c r="F161" s="62"/>
      <c r="G161" s="62"/>
    </row>
    <row r="162" spans="1:7" s="56" customFormat="1">
      <c r="A162" s="62"/>
      <c r="B162" s="62"/>
      <c r="C162" s="62"/>
      <c r="D162" s="62"/>
      <c r="E162" s="62"/>
      <c r="F162" s="62"/>
      <c r="G162" s="62"/>
    </row>
    <row r="163" spans="1:7" s="56" customFormat="1">
      <c r="A163" s="62"/>
      <c r="B163" s="62"/>
      <c r="C163" s="62"/>
      <c r="D163" s="62"/>
      <c r="E163" s="62"/>
      <c r="F163" s="62"/>
      <c r="G163" s="62"/>
    </row>
    <row r="164" spans="1:7" s="56" customFormat="1">
      <c r="A164" s="62"/>
      <c r="B164" s="62"/>
      <c r="C164" s="62"/>
      <c r="D164" s="62"/>
      <c r="E164" s="62"/>
      <c r="F164" s="62"/>
      <c r="G164" s="62"/>
    </row>
    <row r="165" spans="1:7" s="56" customFormat="1">
      <c r="A165" s="62"/>
      <c r="B165" s="62"/>
      <c r="C165" s="62"/>
      <c r="D165" s="62"/>
      <c r="E165" s="62"/>
      <c r="F165" s="62"/>
      <c r="G165" s="62"/>
    </row>
    <row r="166" spans="1:7" s="56" customFormat="1">
      <c r="A166" s="62"/>
      <c r="B166" s="62"/>
      <c r="C166" s="62"/>
      <c r="D166" s="62"/>
      <c r="E166" s="62"/>
      <c r="F166" s="62"/>
      <c r="G166" s="62"/>
    </row>
    <row r="167" spans="1:7" s="56" customFormat="1">
      <c r="A167" s="62"/>
      <c r="B167" s="62"/>
      <c r="C167" s="62"/>
      <c r="D167" s="62"/>
      <c r="E167" s="62"/>
      <c r="F167" s="62"/>
      <c r="G167" s="62"/>
    </row>
    <row r="168" spans="1:7" s="56" customFormat="1">
      <c r="A168" s="62"/>
      <c r="B168" s="62"/>
      <c r="C168" s="62"/>
      <c r="D168" s="62"/>
      <c r="E168" s="62"/>
      <c r="F168" s="62"/>
      <c r="G168" s="62"/>
    </row>
    <row r="169" spans="1:7" s="56" customFormat="1">
      <c r="A169" s="62"/>
      <c r="B169" s="62"/>
      <c r="C169" s="62"/>
      <c r="D169" s="62"/>
      <c r="E169" s="62"/>
      <c r="F169" s="62"/>
      <c r="G169" s="62"/>
    </row>
    <row r="170" spans="1:7" s="56" customFormat="1">
      <c r="A170" s="62"/>
      <c r="B170" s="62"/>
      <c r="C170" s="62"/>
      <c r="D170" s="62"/>
      <c r="E170" s="62"/>
      <c r="F170" s="62"/>
      <c r="G170" s="62"/>
    </row>
    <row r="171" spans="1:7" s="56" customFormat="1">
      <c r="A171" s="62"/>
      <c r="B171" s="62"/>
      <c r="C171" s="62"/>
      <c r="D171" s="62"/>
      <c r="E171" s="62"/>
      <c r="F171" s="62"/>
      <c r="G171" s="62"/>
    </row>
    <row r="172" spans="1:7" s="56" customFormat="1">
      <c r="A172" s="62"/>
      <c r="B172" s="62"/>
      <c r="C172" s="62"/>
      <c r="D172" s="62"/>
      <c r="E172" s="62"/>
      <c r="F172" s="62"/>
      <c r="G172" s="62"/>
    </row>
    <row r="173" spans="1:7" s="56" customFormat="1">
      <c r="A173" s="62"/>
      <c r="B173" s="62"/>
      <c r="C173" s="62"/>
      <c r="D173" s="62"/>
      <c r="E173" s="62"/>
      <c r="F173" s="62"/>
      <c r="G173" s="62"/>
    </row>
  </sheetData>
  <sheetProtection algorithmName="SHA-512" hashValue="AWeimUcgQmpvFvynvsuSTwvlRP4PtYcdsDhBIzkuCTCs2XOmVTOH48iGXB6d+Q7bfkn0AJTQGL+EEQcQSxIVdw==" saltValue="9hNULDfVsXG8W6eitoyZPA==" spinCount="100000" sheet="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A1:AR688"/>
  <sheetViews>
    <sheetView showGridLines="0" topLeftCell="A216" zoomScale="93" zoomScaleNormal="93" workbookViewId="0">
      <selection activeCell="F262" sqref="F262"/>
    </sheetView>
  </sheetViews>
  <sheetFormatPr baseColWidth="10" defaultColWidth="11.42578125" defaultRowHeight="15.75"/>
  <cols>
    <col min="1" max="1" width="6" style="2" customWidth="1"/>
    <col min="2" max="2" width="5.7109375" style="2" customWidth="1"/>
    <col min="3" max="3" width="6.140625" style="2" customWidth="1"/>
    <col min="4" max="4" width="5.42578125" style="2" customWidth="1"/>
    <col min="5" max="5" width="6.42578125" style="2" customWidth="1"/>
    <col min="6" max="6" width="76.4257812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63"/>
    <col min="45" max="16384" width="11.42578125" style="1"/>
  </cols>
  <sheetData>
    <row r="1" spans="1:15" ht="15.75" customHeight="1">
      <c r="A1" s="514">
        <f>+PPNE1!B1</f>
        <v>0</v>
      </c>
      <c r="B1" s="515"/>
      <c r="C1" s="515"/>
      <c r="D1" s="515"/>
      <c r="E1" s="515"/>
      <c r="F1" s="515"/>
      <c r="G1" s="515"/>
      <c r="H1" s="515"/>
      <c r="I1" s="515"/>
      <c r="J1" s="515"/>
      <c r="K1" s="515"/>
      <c r="L1" s="515"/>
      <c r="M1" s="515"/>
      <c r="N1" s="515"/>
      <c r="O1" s="516"/>
    </row>
    <row r="2" spans="1:15" ht="15.75" customHeight="1">
      <c r="A2" s="517" t="s">
        <v>270</v>
      </c>
      <c r="B2" s="508"/>
      <c r="C2" s="508"/>
      <c r="D2" s="508"/>
      <c r="E2" s="508"/>
      <c r="F2" s="508"/>
      <c r="G2" s="508"/>
      <c r="H2" s="508"/>
      <c r="I2" s="508"/>
      <c r="J2" s="508"/>
      <c r="K2" s="508"/>
      <c r="L2" s="508"/>
      <c r="M2" s="508"/>
      <c r="N2" s="508"/>
      <c r="O2" s="518"/>
    </row>
    <row r="3" spans="1:15" ht="15.75" customHeight="1">
      <c r="A3" s="519" t="s">
        <v>271</v>
      </c>
      <c r="B3" s="510"/>
      <c r="C3" s="510"/>
      <c r="D3" s="510"/>
      <c r="E3" s="510"/>
      <c r="F3" s="510"/>
      <c r="G3" s="510"/>
      <c r="H3" s="510"/>
      <c r="I3" s="510"/>
      <c r="J3" s="510"/>
      <c r="K3" s="510"/>
      <c r="L3" s="510"/>
      <c r="M3" s="510"/>
      <c r="N3" s="510"/>
      <c r="O3" s="520"/>
    </row>
    <row r="4" spans="1:15" ht="15.75" customHeight="1">
      <c r="A4" s="511" t="s">
        <v>53</v>
      </c>
      <c r="B4" s="512"/>
      <c r="C4" s="512"/>
      <c r="D4" s="512"/>
      <c r="E4" s="512"/>
      <c r="F4" s="512"/>
      <c r="G4" s="512"/>
      <c r="H4" s="512"/>
      <c r="I4" s="512"/>
      <c r="J4" s="512"/>
      <c r="K4" s="512"/>
      <c r="L4" s="512"/>
      <c r="M4" s="512"/>
      <c r="N4" s="512"/>
      <c r="O4" s="521"/>
    </row>
    <row r="5" spans="1:15" ht="15.75" customHeight="1">
      <c r="A5" s="511">
        <f>+PPNE1!C5</f>
        <v>2024</v>
      </c>
      <c r="B5" s="512"/>
      <c r="C5" s="512"/>
      <c r="D5" s="512"/>
      <c r="E5" s="512"/>
      <c r="F5" s="512"/>
      <c r="G5" s="512"/>
      <c r="H5" s="512"/>
      <c r="I5" s="512"/>
      <c r="J5" s="512"/>
      <c r="K5" s="512"/>
      <c r="L5" s="512"/>
      <c r="M5" s="512"/>
      <c r="N5" s="512"/>
      <c r="O5" s="521"/>
    </row>
    <row r="6" spans="1:15" ht="15.75" customHeight="1">
      <c r="A6" s="15" t="s">
        <v>214</v>
      </c>
      <c r="B6" s="5"/>
      <c r="C6" s="5"/>
      <c r="D6" s="5"/>
      <c r="E6" s="5"/>
      <c r="F6" s="513" t="str">
        <f>+PPNE1!B6</f>
        <v>Metropolitano</v>
      </c>
      <c r="G6" s="513"/>
      <c r="H6" s="513"/>
      <c r="I6" s="513"/>
      <c r="J6" s="513"/>
      <c r="K6" s="513"/>
      <c r="L6" s="513"/>
      <c r="M6" s="513"/>
      <c r="N6" s="513"/>
      <c r="O6" s="522"/>
    </row>
    <row r="7" spans="1:15" ht="15.75" customHeight="1">
      <c r="A7" s="18" t="s">
        <v>213</v>
      </c>
      <c r="B7" s="19"/>
      <c r="C7" s="19"/>
      <c r="D7" s="16"/>
      <c r="E7" s="19"/>
      <c r="F7" s="523" t="str">
        <f>+PPNE1!B7</f>
        <v>CENTRO DE GASTROENTEROLOGIA DR. LUIS E. AYBAR</v>
      </c>
      <c r="G7" s="523"/>
      <c r="H7" s="523"/>
      <c r="I7" s="523"/>
      <c r="J7" s="523"/>
      <c r="K7" s="523"/>
      <c r="L7" s="523"/>
      <c r="M7" s="523"/>
      <c r="N7" s="523"/>
      <c r="O7" s="524"/>
    </row>
    <row r="8" spans="1:15" ht="15.75" customHeight="1">
      <c r="A8" s="22" t="s">
        <v>46</v>
      </c>
      <c r="B8" s="23"/>
      <c r="C8" s="23"/>
      <c r="D8" s="23"/>
      <c r="E8" s="23"/>
      <c r="F8" s="23"/>
      <c r="G8" s="23"/>
      <c r="H8" s="23"/>
      <c r="I8" s="23"/>
      <c r="J8" s="23"/>
      <c r="K8" s="23"/>
      <c r="L8" s="23"/>
      <c r="M8" s="23"/>
      <c r="N8" s="23"/>
      <c r="O8" s="24"/>
    </row>
    <row r="9" spans="1:15" ht="13.5">
      <c r="A9" s="42" t="s">
        <v>212</v>
      </c>
      <c r="B9" s="3"/>
      <c r="C9" s="3"/>
      <c r="D9" s="3"/>
      <c r="E9" s="43"/>
      <c r="F9" s="44"/>
      <c r="G9" s="59">
        <f>+PPNE3!F16</f>
        <v>13443471.699999999</v>
      </c>
      <c r="H9" s="41"/>
      <c r="I9" s="41"/>
      <c r="J9" s="41"/>
      <c r="K9" s="41"/>
      <c r="L9" s="41"/>
      <c r="M9" s="41"/>
      <c r="N9" s="41"/>
      <c r="O9" s="45"/>
    </row>
    <row r="10" spans="1:15" ht="13.5">
      <c r="A10" s="42" t="s">
        <v>41</v>
      </c>
      <c r="B10" s="3"/>
      <c r="C10" s="3"/>
      <c r="D10" s="3"/>
      <c r="E10" s="43"/>
      <c r="F10" s="44"/>
      <c r="G10" s="59">
        <f>+PPNE3!F25</f>
        <v>229951122.17000002</v>
      </c>
      <c r="H10" s="41"/>
      <c r="I10" s="41"/>
      <c r="J10" s="41"/>
      <c r="K10" s="41"/>
      <c r="L10" s="41"/>
      <c r="M10" s="41"/>
      <c r="N10" s="41"/>
      <c r="O10" s="45"/>
    </row>
    <row r="11" spans="1:15" ht="13.5">
      <c r="A11" s="42" t="s">
        <v>287</v>
      </c>
      <c r="B11" s="3"/>
      <c r="C11" s="3"/>
      <c r="D11" s="3"/>
      <c r="E11" s="43"/>
      <c r="F11" s="44"/>
      <c r="G11" s="59">
        <f>+PPNE3!F15</f>
        <v>169884488</v>
      </c>
      <c r="H11" s="41"/>
      <c r="I11" s="41"/>
      <c r="J11" s="41"/>
      <c r="K11" s="41"/>
      <c r="L11" s="41"/>
      <c r="M11" s="41"/>
      <c r="N11" s="41"/>
      <c r="O11" s="45"/>
    </row>
    <row r="12" spans="1:15" ht="13.5">
      <c r="A12" s="42" t="s">
        <v>42</v>
      </c>
      <c r="B12" s="3"/>
      <c r="C12" s="3"/>
      <c r="D12" s="3"/>
      <c r="E12" s="43"/>
      <c r="F12" s="44"/>
      <c r="G12" s="59">
        <f>+PPNE3!F9+PPNE3!F17+PPNE3!F21+PPNE3!F22</f>
        <v>0</v>
      </c>
      <c r="H12" s="41"/>
      <c r="I12" s="41"/>
      <c r="J12" s="41"/>
      <c r="K12" s="41"/>
      <c r="L12" s="41"/>
      <c r="M12" s="41"/>
      <c r="N12" s="41"/>
      <c r="O12" s="45"/>
    </row>
    <row r="13" spans="1:15" ht="13.5">
      <c r="A13" s="46" t="s">
        <v>52</v>
      </c>
      <c r="B13" s="3"/>
      <c r="C13" s="3"/>
      <c r="D13" s="3"/>
      <c r="E13" s="43"/>
      <c r="F13" s="44"/>
      <c r="G13" s="60">
        <f>+PPNE3!F18</f>
        <v>0</v>
      </c>
      <c r="H13" s="41"/>
      <c r="I13" s="41"/>
      <c r="J13" s="41"/>
      <c r="K13" s="41"/>
      <c r="L13" s="41"/>
      <c r="M13" s="41"/>
      <c r="N13" s="41"/>
      <c r="O13" s="45"/>
    </row>
    <row r="14" spans="1:15" ht="14.25" thickBot="1">
      <c r="A14" s="34" t="s">
        <v>63</v>
      </c>
      <c r="B14" s="35"/>
      <c r="C14" s="35"/>
      <c r="D14" s="35"/>
      <c r="E14" s="36"/>
      <c r="F14" s="37"/>
      <c r="G14" s="38">
        <f>SUM(G9:G13)</f>
        <v>413279081.87</v>
      </c>
      <c r="H14" s="39"/>
      <c r="I14" s="39"/>
      <c r="J14" s="39"/>
      <c r="K14" s="39"/>
      <c r="L14" s="39"/>
      <c r="M14" s="39"/>
      <c r="N14" s="39"/>
      <c r="O14" s="40"/>
    </row>
    <row r="15" spans="1:15" ht="15.75" customHeight="1" thickTop="1">
      <c r="A15" s="25" t="s">
        <v>48</v>
      </c>
      <c r="B15" s="20"/>
      <c r="C15" s="20"/>
      <c r="D15" s="20"/>
      <c r="E15" s="20"/>
      <c r="F15" s="20"/>
      <c r="G15" s="20"/>
      <c r="H15" s="20"/>
      <c r="I15" s="20"/>
      <c r="J15" s="20"/>
      <c r="K15" s="20"/>
      <c r="L15" s="20"/>
      <c r="M15" s="20"/>
      <c r="N15" s="20"/>
      <c r="O15" s="26"/>
    </row>
    <row r="16" spans="1:15" ht="19.5" customHeight="1">
      <c r="A16" s="532" t="s">
        <v>64</v>
      </c>
      <c r="B16" s="532" t="s">
        <v>49</v>
      </c>
      <c r="C16" s="532" t="s">
        <v>4</v>
      </c>
      <c r="D16" s="532" t="s">
        <v>50</v>
      </c>
      <c r="E16" s="532" t="s">
        <v>20</v>
      </c>
      <c r="F16" s="526" t="s">
        <v>54</v>
      </c>
      <c r="G16" s="525" t="s">
        <v>55</v>
      </c>
      <c r="H16" s="525" t="s">
        <v>56</v>
      </c>
      <c r="I16" s="530" t="s">
        <v>57</v>
      </c>
      <c r="J16" s="531" t="s">
        <v>61</v>
      </c>
      <c r="K16" s="531"/>
      <c r="L16" s="525" t="s">
        <v>62</v>
      </c>
      <c r="M16" s="525"/>
      <c r="N16" s="528" t="s">
        <v>231</v>
      </c>
      <c r="O16" s="528" t="s">
        <v>19</v>
      </c>
    </row>
    <row r="17" spans="1:17" ht="44.25" customHeight="1">
      <c r="A17" s="532"/>
      <c r="B17" s="532"/>
      <c r="C17" s="532"/>
      <c r="D17" s="532"/>
      <c r="E17" s="532"/>
      <c r="F17" s="527"/>
      <c r="G17" s="525"/>
      <c r="H17" s="525"/>
      <c r="I17" s="530"/>
      <c r="J17" s="21" t="s">
        <v>58</v>
      </c>
      <c r="K17" s="21" t="s">
        <v>59</v>
      </c>
      <c r="L17" s="21" t="s">
        <v>40</v>
      </c>
      <c r="M17" s="21" t="s">
        <v>60</v>
      </c>
      <c r="N17" s="529"/>
      <c r="O17" s="529"/>
    </row>
    <row r="18" spans="1:17" ht="12.75">
      <c r="A18" s="301">
        <v>2</v>
      </c>
      <c r="B18" s="302"/>
      <c r="C18" s="302"/>
      <c r="D18" s="302"/>
      <c r="E18" s="302"/>
      <c r="F18" s="303" t="s">
        <v>10</v>
      </c>
      <c r="G18" s="31">
        <f>+G19+G67+G171+G255+G272+G325</f>
        <v>66560716.603400007</v>
      </c>
      <c r="H18" s="31">
        <f t="shared" ref="H18:N18" si="0">+H19+H67+H171+H255+H272+H325</f>
        <v>16470721.974399999</v>
      </c>
      <c r="I18" s="31">
        <f t="shared" si="0"/>
        <v>60441240.859000005</v>
      </c>
      <c r="J18" s="31">
        <f t="shared" si="0"/>
        <v>93743534.017800003</v>
      </c>
      <c r="K18" s="31">
        <f t="shared" si="0"/>
        <v>24262155.505799998</v>
      </c>
      <c r="L18" s="31">
        <f t="shared" si="0"/>
        <v>2434698.8385999999</v>
      </c>
      <c r="M18" s="31">
        <f t="shared" si="0"/>
        <v>149366014.07099998</v>
      </c>
      <c r="N18" s="31">
        <f t="shared" si="0"/>
        <v>413279081.87000006</v>
      </c>
      <c r="O18" s="31">
        <f t="shared" ref="O18" si="1">+O19+O67+O171+O255+O272+O325</f>
        <v>115.7035440062303</v>
      </c>
    </row>
    <row r="19" spans="1:17" ht="12.75">
      <c r="A19" s="304">
        <v>2</v>
      </c>
      <c r="B19" s="305">
        <v>1</v>
      </c>
      <c r="C19" s="306"/>
      <c r="D19" s="306"/>
      <c r="E19" s="306"/>
      <c r="F19" s="307" t="s">
        <v>232</v>
      </c>
      <c r="G19" s="33">
        <f>+G20+G42+G54+G58</f>
        <v>61082406.163400002</v>
      </c>
      <c r="H19" s="33">
        <f t="shared" ref="H19:N19" si="2">+H20+H42+H54+H58</f>
        <v>9844381.6343999989</v>
      </c>
      <c r="I19" s="33">
        <f t="shared" si="2"/>
        <v>38769224.289000005</v>
      </c>
      <c r="J19" s="33">
        <f t="shared" si="2"/>
        <v>53572879.637800001</v>
      </c>
      <c r="K19" s="33">
        <f t="shared" si="2"/>
        <v>7192186.2258000001</v>
      </c>
      <c r="L19" s="33">
        <f t="shared" si="2"/>
        <v>2288195.4085999997</v>
      </c>
      <c r="M19" s="33">
        <f t="shared" si="2"/>
        <v>112294776.221</v>
      </c>
      <c r="N19" s="33">
        <f t="shared" si="2"/>
        <v>285044049.58000004</v>
      </c>
      <c r="O19" s="33">
        <f t="shared" ref="O19" si="3">+O20+O42+O54+O58</f>
        <v>68.971322789974323</v>
      </c>
    </row>
    <row r="20" spans="1:17" ht="12.75">
      <c r="A20" s="308">
        <v>2</v>
      </c>
      <c r="B20" s="309">
        <v>1</v>
      </c>
      <c r="C20" s="309">
        <v>1</v>
      </c>
      <c r="D20" s="309"/>
      <c r="E20" s="309"/>
      <c r="F20" s="310" t="s">
        <v>65</v>
      </c>
      <c r="G20" s="32">
        <f>+G21+G26+G33+G35+G37</f>
        <v>43475712.763400003</v>
      </c>
      <c r="H20" s="32">
        <f t="shared" ref="H20:N20" si="4">+H21+H26+H33+H35+H37</f>
        <v>9152781.6343999989</v>
      </c>
      <c r="I20" s="32">
        <f t="shared" si="4"/>
        <v>34322931.129000001</v>
      </c>
      <c r="J20" s="32">
        <f t="shared" si="4"/>
        <v>52628494.397799999</v>
      </c>
      <c r="K20" s="32">
        <f t="shared" si="4"/>
        <v>6864586.2258000001</v>
      </c>
      <c r="L20" s="32">
        <f t="shared" si="4"/>
        <v>2288195.4085999997</v>
      </c>
      <c r="M20" s="32">
        <f t="shared" si="4"/>
        <v>100414720.57099999</v>
      </c>
      <c r="N20" s="32">
        <f t="shared" si="4"/>
        <v>249147422.13000003</v>
      </c>
      <c r="O20" s="32">
        <f>+O21+O26+O33+O35+O37</f>
        <v>60.285514815475501</v>
      </c>
    </row>
    <row r="21" spans="1:17" ht="12.75">
      <c r="A21" s="311">
        <v>2</v>
      </c>
      <c r="B21" s="312">
        <v>1</v>
      </c>
      <c r="C21" s="312">
        <v>1</v>
      </c>
      <c r="D21" s="312">
        <v>1</v>
      </c>
      <c r="E21" s="312"/>
      <c r="F21" s="313" t="s">
        <v>66</v>
      </c>
      <c r="G21" s="30">
        <f>SUM(G22:G25)</f>
        <v>29798634.800000001</v>
      </c>
      <c r="H21" s="30">
        <f t="shared" ref="H21:M21" si="5">SUM(H22:H25)</f>
        <v>6273396.7999999998</v>
      </c>
      <c r="I21" s="30">
        <f t="shared" si="5"/>
        <v>23525238</v>
      </c>
      <c r="J21" s="30">
        <f t="shared" si="5"/>
        <v>36072031.600000001</v>
      </c>
      <c r="K21" s="30">
        <f t="shared" si="5"/>
        <v>4705047.5999999996</v>
      </c>
      <c r="L21" s="30">
        <f t="shared" si="5"/>
        <v>1568349.2</v>
      </c>
      <c r="M21" s="30">
        <f t="shared" si="5"/>
        <v>54892222</v>
      </c>
      <c r="N21" s="30">
        <f>SUM(N22:N25)</f>
        <v>156834920</v>
      </c>
      <c r="O21" s="54">
        <f>SUM(O22:O25)</f>
        <v>37.948913187271735</v>
      </c>
    </row>
    <row r="22" spans="1:17" ht="12.75">
      <c r="A22" s="314">
        <v>2</v>
      </c>
      <c r="B22" s="315">
        <v>1</v>
      </c>
      <c r="C22" s="315">
        <v>1</v>
      </c>
      <c r="D22" s="315">
        <v>1</v>
      </c>
      <c r="E22" s="315" t="s">
        <v>202</v>
      </c>
      <c r="F22" s="316" t="s">
        <v>233</v>
      </c>
      <c r="G22" s="27">
        <v>29798634.800000001</v>
      </c>
      <c r="H22" s="27">
        <v>6273396.7999999998</v>
      </c>
      <c r="I22" s="27">
        <v>23525238</v>
      </c>
      <c r="J22" s="27">
        <v>36072031.600000001</v>
      </c>
      <c r="K22" s="27">
        <v>4705047.5999999996</v>
      </c>
      <c r="L22" s="27">
        <v>1568349.2</v>
      </c>
      <c r="M22" s="27">
        <v>54892222</v>
      </c>
      <c r="N22" s="332">
        <f t="shared" ref="N22:N39" si="6">SUBTOTAL(9,G22:M22)</f>
        <v>156834920</v>
      </c>
      <c r="O22" s="335">
        <f t="shared" ref="O22:O32" si="7">IFERROR(N22/$N$18*100,"0.00")</f>
        <v>37.948913187271735</v>
      </c>
    </row>
    <row r="23" spans="1:17" ht="12.75">
      <c r="A23" s="314">
        <v>2</v>
      </c>
      <c r="B23" s="315">
        <v>1</v>
      </c>
      <c r="C23" s="315">
        <v>1</v>
      </c>
      <c r="D23" s="315">
        <v>1</v>
      </c>
      <c r="E23" s="315" t="s">
        <v>203</v>
      </c>
      <c r="F23" s="317" t="s">
        <v>67</v>
      </c>
      <c r="G23" s="27"/>
      <c r="H23" s="27"/>
      <c r="I23" s="27"/>
      <c r="J23" s="27"/>
      <c r="K23" s="27"/>
      <c r="L23" s="27"/>
      <c r="M23" s="27"/>
      <c r="N23" s="332">
        <f t="shared" si="6"/>
        <v>0</v>
      </c>
      <c r="O23" s="335">
        <f t="shared" si="7"/>
        <v>0</v>
      </c>
    </row>
    <row r="24" spans="1:17" ht="12.75">
      <c r="A24" s="314">
        <v>2</v>
      </c>
      <c r="B24" s="315">
        <v>1</v>
      </c>
      <c r="C24" s="315">
        <v>1</v>
      </c>
      <c r="D24" s="315">
        <v>1</v>
      </c>
      <c r="E24" s="315" t="s">
        <v>208</v>
      </c>
      <c r="F24" s="317" t="s">
        <v>68</v>
      </c>
      <c r="G24" s="27"/>
      <c r="H24" s="27"/>
      <c r="I24" s="27"/>
      <c r="J24" s="27"/>
      <c r="K24" s="27"/>
      <c r="L24" s="27"/>
      <c r="M24" s="27"/>
      <c r="N24" s="332">
        <f t="shared" si="6"/>
        <v>0</v>
      </c>
      <c r="O24" s="335">
        <f t="shared" si="7"/>
        <v>0</v>
      </c>
      <c r="Q24" s="393"/>
    </row>
    <row r="25" spans="1:17" ht="12.75">
      <c r="A25" s="314">
        <v>2</v>
      </c>
      <c r="B25" s="315">
        <v>1</v>
      </c>
      <c r="C25" s="315">
        <v>1</v>
      </c>
      <c r="D25" s="315">
        <v>1</v>
      </c>
      <c r="E25" s="315" t="s">
        <v>234</v>
      </c>
      <c r="F25" s="317" t="s">
        <v>235</v>
      </c>
      <c r="G25" s="27"/>
      <c r="H25" s="27"/>
      <c r="I25" s="27"/>
      <c r="J25" s="27"/>
      <c r="K25" s="27"/>
      <c r="L25" s="27"/>
      <c r="M25" s="27"/>
      <c r="N25" s="332">
        <f t="shared" si="6"/>
        <v>0</v>
      </c>
      <c r="O25" s="335">
        <f t="shared" si="7"/>
        <v>0</v>
      </c>
    </row>
    <row r="26" spans="1:17" ht="12.75">
      <c r="A26" s="311">
        <v>2</v>
      </c>
      <c r="B26" s="312">
        <v>1</v>
      </c>
      <c r="C26" s="312">
        <v>1</v>
      </c>
      <c r="D26" s="312">
        <v>2</v>
      </c>
      <c r="E26" s="312"/>
      <c r="F26" s="313" t="s">
        <v>69</v>
      </c>
      <c r="G26" s="30">
        <f t="shared" ref="G26:O26" si="8">SUM(G27:G32)</f>
        <v>13677077.963400001</v>
      </c>
      <c r="H26" s="30">
        <f t="shared" si="8"/>
        <v>2879384.8344000001</v>
      </c>
      <c r="I26" s="30">
        <f t="shared" si="8"/>
        <v>10797693.128999999</v>
      </c>
      <c r="J26" s="30">
        <f t="shared" si="8"/>
        <v>16556462.797800001</v>
      </c>
      <c r="K26" s="30">
        <f t="shared" si="8"/>
        <v>2159538.6258</v>
      </c>
      <c r="L26" s="30">
        <f t="shared" si="8"/>
        <v>719846.20860000001</v>
      </c>
      <c r="M26" s="30">
        <f t="shared" si="8"/>
        <v>25194617.300999999</v>
      </c>
      <c r="N26" s="30">
        <f t="shared" si="8"/>
        <v>71984620.859999999</v>
      </c>
      <c r="O26" s="54">
        <f t="shared" si="8"/>
        <v>17.417920242729171</v>
      </c>
    </row>
    <row r="27" spans="1:17" ht="12.75">
      <c r="A27" s="314">
        <v>2</v>
      </c>
      <c r="B27" s="315">
        <v>1</v>
      </c>
      <c r="C27" s="315">
        <v>1</v>
      </c>
      <c r="D27" s="315">
        <v>2</v>
      </c>
      <c r="E27" s="315" t="s">
        <v>204</v>
      </c>
      <c r="F27" s="317" t="s">
        <v>34</v>
      </c>
      <c r="G27" s="27"/>
      <c r="H27" s="27"/>
      <c r="I27" s="27"/>
      <c r="J27" s="27"/>
      <c r="K27" s="27"/>
      <c r="L27" s="27"/>
      <c r="M27" s="27"/>
      <c r="N27" s="333">
        <f t="shared" si="6"/>
        <v>0</v>
      </c>
      <c r="O27" s="335">
        <f t="shared" si="7"/>
        <v>0</v>
      </c>
    </row>
    <row r="28" spans="1:17" ht="12.75">
      <c r="A28" s="314">
        <v>2</v>
      </c>
      <c r="B28" s="315">
        <v>1</v>
      </c>
      <c r="C28" s="315">
        <v>1</v>
      </c>
      <c r="D28" s="315">
        <v>2</v>
      </c>
      <c r="E28" s="315" t="s">
        <v>208</v>
      </c>
      <c r="F28" s="317" t="s">
        <v>70</v>
      </c>
      <c r="G28" s="27"/>
      <c r="H28" s="27"/>
      <c r="I28" s="27"/>
      <c r="J28" s="27"/>
      <c r="K28" s="27"/>
      <c r="L28" s="27"/>
      <c r="M28" s="27"/>
      <c r="N28" s="333">
        <f t="shared" si="6"/>
        <v>0</v>
      </c>
      <c r="O28" s="335">
        <f t="shared" si="7"/>
        <v>0</v>
      </c>
    </row>
    <row r="29" spans="1:17" ht="12.75">
      <c r="A29" s="314">
        <v>2</v>
      </c>
      <c r="B29" s="315">
        <v>1</v>
      </c>
      <c r="C29" s="315">
        <v>1</v>
      </c>
      <c r="D29" s="315">
        <v>2</v>
      </c>
      <c r="E29" s="315" t="s">
        <v>234</v>
      </c>
      <c r="F29" s="317" t="s">
        <v>71</v>
      </c>
      <c r="G29" s="27"/>
      <c r="H29" s="27"/>
      <c r="I29" s="27"/>
      <c r="J29" s="27"/>
      <c r="K29" s="27"/>
      <c r="L29" s="27"/>
      <c r="M29" s="27"/>
      <c r="N29" s="333">
        <f t="shared" si="6"/>
        <v>0</v>
      </c>
      <c r="O29" s="335">
        <f t="shared" si="7"/>
        <v>0</v>
      </c>
    </row>
    <row r="30" spans="1:17" ht="12.75">
      <c r="A30" s="314">
        <v>2</v>
      </c>
      <c r="B30" s="315">
        <v>1</v>
      </c>
      <c r="C30" s="315">
        <v>1</v>
      </c>
      <c r="D30" s="315">
        <v>2</v>
      </c>
      <c r="E30" s="315" t="s">
        <v>240</v>
      </c>
      <c r="F30" s="317" t="s">
        <v>1020</v>
      </c>
      <c r="G30" s="27">
        <f>N30*0.19</f>
        <v>13677077.963400001</v>
      </c>
      <c r="H30" s="27">
        <f>N30*0.04</f>
        <v>2879384.8344000001</v>
      </c>
      <c r="I30" s="27">
        <f>N30*0.15</f>
        <v>10797693.128999999</v>
      </c>
      <c r="J30" s="27">
        <f>N30*0.23</f>
        <v>16556462.797800001</v>
      </c>
      <c r="K30" s="27">
        <f>N30*0.03</f>
        <v>2159538.6258</v>
      </c>
      <c r="L30" s="27">
        <f>N30*0.01</f>
        <v>719846.20860000001</v>
      </c>
      <c r="M30" s="27">
        <f>N30*0.35</f>
        <v>25194617.300999999</v>
      </c>
      <c r="N30" s="333">
        <v>71984620.859999999</v>
      </c>
      <c r="O30" s="335">
        <f t="shared" si="7"/>
        <v>17.417920242729171</v>
      </c>
    </row>
    <row r="31" spans="1:17" ht="12.75">
      <c r="A31" s="314">
        <v>2</v>
      </c>
      <c r="B31" s="315">
        <v>1</v>
      </c>
      <c r="C31" s="315">
        <v>1</v>
      </c>
      <c r="D31" s="315">
        <v>2</v>
      </c>
      <c r="E31" s="315" t="s">
        <v>241</v>
      </c>
      <c r="F31" s="317" t="s">
        <v>1021</v>
      </c>
      <c r="G31" s="27"/>
      <c r="H31" s="27"/>
      <c r="I31" s="27"/>
      <c r="J31" s="27"/>
      <c r="K31" s="27"/>
      <c r="L31" s="27"/>
      <c r="M31" s="27"/>
      <c r="N31" s="333">
        <f t="shared" si="6"/>
        <v>0</v>
      </c>
      <c r="O31" s="335">
        <f t="shared" si="7"/>
        <v>0</v>
      </c>
    </row>
    <row r="32" spans="1:17" ht="12.75">
      <c r="A32" s="314">
        <v>2</v>
      </c>
      <c r="B32" s="315">
        <v>1</v>
      </c>
      <c r="C32" s="315">
        <v>1</v>
      </c>
      <c r="D32" s="315">
        <v>2</v>
      </c>
      <c r="E32" s="315" t="s">
        <v>1022</v>
      </c>
      <c r="F32" s="317" t="s">
        <v>1023</v>
      </c>
      <c r="G32" s="27"/>
      <c r="H32" s="27"/>
      <c r="I32" s="27"/>
      <c r="J32" s="27"/>
      <c r="K32" s="27"/>
      <c r="L32" s="27"/>
      <c r="M32" s="27"/>
      <c r="N32" s="333">
        <f t="shared" si="6"/>
        <v>0</v>
      </c>
      <c r="O32" s="335">
        <f t="shared" si="7"/>
        <v>0</v>
      </c>
    </row>
    <row r="33" spans="1:15" ht="12.75">
      <c r="A33" s="311">
        <v>2</v>
      </c>
      <c r="B33" s="312">
        <v>1</v>
      </c>
      <c r="C33" s="312">
        <v>1</v>
      </c>
      <c r="D33" s="312">
        <v>3</v>
      </c>
      <c r="E33" s="312"/>
      <c r="F33" s="313" t="s">
        <v>72</v>
      </c>
      <c r="G33" s="30">
        <f t="shared" ref="G33:N33" si="9">G34</f>
        <v>0</v>
      </c>
      <c r="H33" s="30">
        <f t="shared" si="9"/>
        <v>0</v>
      </c>
      <c r="I33" s="30">
        <f t="shared" si="9"/>
        <v>0</v>
      </c>
      <c r="J33" s="30">
        <f t="shared" si="9"/>
        <v>0</v>
      </c>
      <c r="K33" s="30">
        <f t="shared" si="9"/>
        <v>0</v>
      </c>
      <c r="L33" s="30">
        <f t="shared" si="9"/>
        <v>0</v>
      </c>
      <c r="M33" s="30">
        <f t="shared" si="9"/>
        <v>0</v>
      </c>
      <c r="N33" s="30">
        <f t="shared" si="9"/>
        <v>0</v>
      </c>
      <c r="O33" s="54">
        <f t="shared" ref="O33" si="10">O34</f>
        <v>0</v>
      </c>
    </row>
    <row r="34" spans="1:15" ht="12.75">
      <c r="A34" s="314">
        <v>2</v>
      </c>
      <c r="B34" s="315">
        <v>1</v>
      </c>
      <c r="C34" s="315">
        <v>1</v>
      </c>
      <c r="D34" s="315">
        <v>3</v>
      </c>
      <c r="E34" s="315" t="s">
        <v>202</v>
      </c>
      <c r="F34" s="317" t="s">
        <v>72</v>
      </c>
      <c r="G34" s="27"/>
      <c r="H34" s="27"/>
      <c r="I34" s="27"/>
      <c r="J34" s="27"/>
      <c r="K34" s="27"/>
      <c r="L34" s="27"/>
      <c r="M34" s="27"/>
      <c r="N34" s="333">
        <f>SUBTOTAL(9,G34:M34)</f>
        <v>0</v>
      </c>
      <c r="O34" s="335">
        <f t="shared" ref="O34:O41" si="11">IFERROR(N34/$N$18*100,"0.00")</f>
        <v>0</v>
      </c>
    </row>
    <row r="35" spans="1:15" ht="12.75">
      <c r="A35" s="311">
        <v>2</v>
      </c>
      <c r="B35" s="312">
        <v>1</v>
      </c>
      <c r="C35" s="312">
        <v>1</v>
      </c>
      <c r="D35" s="312">
        <v>4</v>
      </c>
      <c r="E35" s="312"/>
      <c r="F35" s="313" t="s">
        <v>237</v>
      </c>
      <c r="G35" s="30">
        <f t="shared" ref="G35:N35" si="12">G36</f>
        <v>0</v>
      </c>
      <c r="H35" s="30">
        <f t="shared" si="12"/>
        <v>0</v>
      </c>
      <c r="I35" s="30">
        <f t="shared" si="12"/>
        <v>0</v>
      </c>
      <c r="J35" s="30">
        <f t="shared" si="12"/>
        <v>0</v>
      </c>
      <c r="K35" s="30">
        <f t="shared" si="12"/>
        <v>0</v>
      </c>
      <c r="L35" s="30">
        <f t="shared" si="12"/>
        <v>0</v>
      </c>
      <c r="M35" s="30">
        <f t="shared" si="12"/>
        <v>19048314.41</v>
      </c>
      <c r="N35" s="30">
        <f t="shared" si="12"/>
        <v>19048314.41</v>
      </c>
      <c r="O35" s="54">
        <f t="shared" ref="O35" si="13">O36</f>
        <v>4.6090681202180432</v>
      </c>
    </row>
    <row r="36" spans="1:15" ht="12.75">
      <c r="A36" s="314">
        <v>2</v>
      </c>
      <c r="B36" s="315">
        <v>1</v>
      </c>
      <c r="C36" s="315">
        <v>1</v>
      </c>
      <c r="D36" s="315">
        <v>4</v>
      </c>
      <c r="E36" s="315" t="s">
        <v>202</v>
      </c>
      <c r="F36" s="317" t="s">
        <v>237</v>
      </c>
      <c r="G36" s="27"/>
      <c r="H36" s="27"/>
      <c r="I36" s="27"/>
      <c r="J36" s="27"/>
      <c r="K36" s="27"/>
      <c r="L36" s="27"/>
      <c r="M36" s="27">
        <v>19048314.41</v>
      </c>
      <c r="N36" s="333">
        <v>19048314.41</v>
      </c>
      <c r="O36" s="334">
        <f t="shared" si="11"/>
        <v>4.6090681202180432</v>
      </c>
    </row>
    <row r="37" spans="1:15" ht="12.75">
      <c r="A37" s="311">
        <v>2</v>
      </c>
      <c r="B37" s="312">
        <v>1</v>
      </c>
      <c r="C37" s="312">
        <v>1</v>
      </c>
      <c r="D37" s="312">
        <v>5</v>
      </c>
      <c r="E37" s="312"/>
      <c r="F37" s="313" t="s">
        <v>238</v>
      </c>
      <c r="G37" s="30">
        <f t="shared" ref="G37:N37" si="14">SUM(G38:G41)</f>
        <v>0</v>
      </c>
      <c r="H37" s="30">
        <f t="shared" si="14"/>
        <v>0</v>
      </c>
      <c r="I37" s="30">
        <f t="shared" si="14"/>
        <v>0</v>
      </c>
      <c r="J37" s="30">
        <f t="shared" si="14"/>
        <v>0</v>
      </c>
      <c r="K37" s="30">
        <f t="shared" si="14"/>
        <v>0</v>
      </c>
      <c r="L37" s="30">
        <f t="shared" si="14"/>
        <v>0</v>
      </c>
      <c r="M37" s="30">
        <f t="shared" si="14"/>
        <v>1279566.8600000001</v>
      </c>
      <c r="N37" s="30">
        <f t="shared" si="14"/>
        <v>1279566.8600000001</v>
      </c>
      <c r="O37" s="54">
        <f t="shared" ref="O37" si="15">SUM(O38:O41)</f>
        <v>0.30961326525655058</v>
      </c>
    </row>
    <row r="38" spans="1:15" ht="12.75">
      <c r="A38" s="314">
        <v>2</v>
      </c>
      <c r="B38" s="315">
        <v>1</v>
      </c>
      <c r="C38" s="315">
        <v>1</v>
      </c>
      <c r="D38" s="315">
        <v>5</v>
      </c>
      <c r="E38" s="315" t="s">
        <v>202</v>
      </c>
      <c r="F38" s="318" t="s">
        <v>238</v>
      </c>
      <c r="G38" s="27"/>
      <c r="H38" s="27"/>
      <c r="I38" s="27"/>
      <c r="J38" s="27"/>
      <c r="K38" s="27"/>
      <c r="L38" s="27"/>
      <c r="M38" s="27">
        <v>3388.32</v>
      </c>
      <c r="N38" s="333">
        <v>3388.32</v>
      </c>
      <c r="O38" s="334">
        <f t="shared" si="11"/>
        <v>8.1986244855862826E-4</v>
      </c>
    </row>
    <row r="39" spans="1:15" ht="12.75">
      <c r="A39" s="314">
        <v>2</v>
      </c>
      <c r="B39" s="315">
        <v>1</v>
      </c>
      <c r="C39" s="315">
        <v>1</v>
      </c>
      <c r="D39" s="315">
        <v>5</v>
      </c>
      <c r="E39" s="315" t="s">
        <v>203</v>
      </c>
      <c r="F39" s="317" t="s">
        <v>73</v>
      </c>
      <c r="G39" s="27"/>
      <c r="H39" s="27"/>
      <c r="I39" s="27"/>
      <c r="J39" s="27"/>
      <c r="K39" s="27"/>
      <c r="L39" s="27"/>
      <c r="M39" s="27"/>
      <c r="N39" s="333">
        <f t="shared" si="6"/>
        <v>0</v>
      </c>
      <c r="O39" s="334">
        <f t="shared" si="11"/>
        <v>0</v>
      </c>
    </row>
    <row r="40" spans="1:15" ht="12.75">
      <c r="A40" s="314">
        <v>2</v>
      </c>
      <c r="B40" s="315">
        <v>1</v>
      </c>
      <c r="C40" s="315">
        <v>1</v>
      </c>
      <c r="D40" s="315">
        <v>5</v>
      </c>
      <c r="E40" s="315" t="s">
        <v>204</v>
      </c>
      <c r="F40" s="317" t="s">
        <v>239</v>
      </c>
      <c r="G40" s="27"/>
      <c r="H40" s="27"/>
      <c r="I40" s="27"/>
      <c r="J40" s="27"/>
      <c r="K40" s="27"/>
      <c r="L40" s="27"/>
      <c r="M40" s="27">
        <v>1097613.8</v>
      </c>
      <c r="N40" s="333">
        <v>1097613.8</v>
      </c>
      <c r="O40" s="334">
        <f t="shared" si="11"/>
        <v>0.26558658498599319</v>
      </c>
    </row>
    <row r="41" spans="1:15" ht="12.75">
      <c r="A41" s="314">
        <v>2</v>
      </c>
      <c r="B41" s="315">
        <v>1</v>
      </c>
      <c r="C41" s="315">
        <v>1</v>
      </c>
      <c r="D41" s="315">
        <v>5</v>
      </c>
      <c r="E41" s="315" t="s">
        <v>205</v>
      </c>
      <c r="F41" s="317" t="s">
        <v>206</v>
      </c>
      <c r="G41" s="27"/>
      <c r="H41" s="27"/>
      <c r="I41" s="27"/>
      <c r="J41" s="27"/>
      <c r="K41" s="27"/>
      <c r="L41" s="27"/>
      <c r="M41" s="27">
        <v>178564.74</v>
      </c>
      <c r="N41" s="333">
        <v>178564.74</v>
      </c>
      <c r="O41" s="334">
        <f t="shared" si="11"/>
        <v>4.3206817821998748E-2</v>
      </c>
    </row>
    <row r="42" spans="1:15" ht="12.75">
      <c r="A42" s="308">
        <v>2</v>
      </c>
      <c r="B42" s="309">
        <v>1</v>
      </c>
      <c r="C42" s="309">
        <v>2</v>
      </c>
      <c r="D42" s="309"/>
      <c r="E42" s="309"/>
      <c r="F42" s="310" t="s">
        <v>21</v>
      </c>
      <c r="G42" s="32">
        <f t="shared" ref="G42:N42" si="16">+G43+G45</f>
        <v>16700722.92</v>
      </c>
      <c r="H42" s="32">
        <f t="shared" si="16"/>
        <v>691600</v>
      </c>
      <c r="I42" s="32">
        <f t="shared" si="16"/>
        <v>1275396.46</v>
      </c>
      <c r="J42" s="32">
        <f t="shared" si="16"/>
        <v>491400</v>
      </c>
      <c r="K42" s="32">
        <f t="shared" si="16"/>
        <v>327600</v>
      </c>
      <c r="L42" s="32">
        <f t="shared" si="16"/>
        <v>0</v>
      </c>
      <c r="M42" s="32">
        <f t="shared" si="16"/>
        <v>1310400</v>
      </c>
      <c r="N42" s="32">
        <f t="shared" si="16"/>
        <v>20797119.380000003</v>
      </c>
      <c r="O42" s="32">
        <f t="shared" ref="O42" si="17">+O43+O45</f>
        <v>5.0322216372281536</v>
      </c>
    </row>
    <row r="43" spans="1:15" ht="12.75">
      <c r="A43" s="311">
        <v>2</v>
      </c>
      <c r="B43" s="312">
        <v>1</v>
      </c>
      <c r="C43" s="312">
        <v>2</v>
      </c>
      <c r="D43" s="312">
        <v>1</v>
      </c>
      <c r="E43" s="312"/>
      <c r="F43" s="313" t="s">
        <v>74</v>
      </c>
      <c r="G43" s="30">
        <f t="shared" ref="G43:N43" si="18">G44</f>
        <v>0</v>
      </c>
      <c r="H43" s="30">
        <f t="shared" si="18"/>
        <v>0</v>
      </c>
      <c r="I43" s="30">
        <f t="shared" si="18"/>
        <v>783996.46</v>
      </c>
      <c r="J43" s="30">
        <f t="shared" si="18"/>
        <v>0</v>
      </c>
      <c r="K43" s="30">
        <f t="shared" si="18"/>
        <v>0</v>
      </c>
      <c r="L43" s="30">
        <f t="shared" si="18"/>
        <v>0</v>
      </c>
      <c r="M43" s="30">
        <f t="shared" si="18"/>
        <v>0</v>
      </c>
      <c r="N43" s="30">
        <f t="shared" si="18"/>
        <v>783996.46</v>
      </c>
      <c r="O43" s="54">
        <f t="shared" ref="O43" si="19">O44</f>
        <v>0.18970146189170342</v>
      </c>
    </row>
    <row r="44" spans="1:15" ht="12.75">
      <c r="A44" s="314">
        <v>2</v>
      </c>
      <c r="B44" s="315">
        <v>1</v>
      </c>
      <c r="C44" s="315">
        <v>2</v>
      </c>
      <c r="D44" s="315">
        <v>1</v>
      </c>
      <c r="E44" s="315" t="s">
        <v>202</v>
      </c>
      <c r="F44" s="317" t="s">
        <v>74</v>
      </c>
      <c r="G44" s="27"/>
      <c r="H44" s="27"/>
      <c r="I44" s="27">
        <v>783996.46</v>
      </c>
      <c r="J44" s="27"/>
      <c r="K44" s="27"/>
      <c r="L44" s="27"/>
      <c r="M44" s="27"/>
      <c r="N44" s="332">
        <f>SUBTOTAL(9,G44:M44)</f>
        <v>783996.46</v>
      </c>
      <c r="O44" s="335">
        <f>IFERROR(N44/$N$18*100,"0.00")</f>
        <v>0.18970146189170342</v>
      </c>
    </row>
    <row r="45" spans="1:15" ht="12.75">
      <c r="A45" s="311">
        <v>2</v>
      </c>
      <c r="B45" s="312">
        <v>1</v>
      </c>
      <c r="C45" s="312">
        <v>2</v>
      </c>
      <c r="D45" s="312">
        <v>2</v>
      </c>
      <c r="E45" s="312"/>
      <c r="F45" s="313" t="s">
        <v>75</v>
      </c>
      <c r="G45" s="30">
        <f t="shared" ref="G45:O45" si="20">SUM(G46:G53)</f>
        <v>16700722.92</v>
      </c>
      <c r="H45" s="30">
        <f t="shared" si="20"/>
        <v>691600</v>
      </c>
      <c r="I45" s="30">
        <f t="shared" si="20"/>
        <v>491400</v>
      </c>
      <c r="J45" s="30">
        <f t="shared" si="20"/>
        <v>491400</v>
      </c>
      <c r="K45" s="30">
        <f t="shared" si="20"/>
        <v>327600</v>
      </c>
      <c r="L45" s="30">
        <f t="shared" si="20"/>
        <v>0</v>
      </c>
      <c r="M45" s="30">
        <f t="shared" si="20"/>
        <v>1310400</v>
      </c>
      <c r="N45" s="30">
        <f t="shared" si="20"/>
        <v>20013122.920000002</v>
      </c>
      <c r="O45" s="54">
        <f t="shared" si="20"/>
        <v>4.8425201753364506</v>
      </c>
    </row>
    <row r="46" spans="1:15" ht="12.75">
      <c r="A46" s="314">
        <v>2</v>
      </c>
      <c r="B46" s="315">
        <v>1</v>
      </c>
      <c r="C46" s="315">
        <v>2</v>
      </c>
      <c r="D46" s="315">
        <v>2</v>
      </c>
      <c r="E46" s="315" t="s">
        <v>204</v>
      </c>
      <c r="F46" s="319" t="s">
        <v>76</v>
      </c>
      <c r="G46" s="333"/>
      <c r="H46" s="27">
        <v>364000</v>
      </c>
      <c r="I46" s="27"/>
      <c r="J46" s="27"/>
      <c r="K46" s="27"/>
      <c r="L46" s="27"/>
      <c r="M46" s="27"/>
      <c r="N46" s="332">
        <f>SUBTOTAL(9,G46:M46)</f>
        <v>364000</v>
      </c>
      <c r="O46" s="335">
        <f t="shared" ref="O46:O53" si="21">IFERROR(N46/$N$18*100,"0.00")</f>
        <v>8.8076076425880861E-2</v>
      </c>
    </row>
    <row r="47" spans="1:15" ht="12.75">
      <c r="A47" s="314">
        <v>2</v>
      </c>
      <c r="B47" s="315">
        <v>1</v>
      </c>
      <c r="C47" s="315">
        <v>2</v>
      </c>
      <c r="D47" s="315">
        <v>2</v>
      </c>
      <c r="E47" s="315" t="s">
        <v>205</v>
      </c>
      <c r="F47" s="317" t="s">
        <v>77</v>
      </c>
      <c r="G47" s="333"/>
      <c r="H47" s="27"/>
      <c r="I47" s="27"/>
      <c r="J47" s="27"/>
      <c r="K47" s="27"/>
      <c r="L47" s="27"/>
      <c r="M47" s="27"/>
      <c r="N47" s="332">
        <f t="shared" ref="N47:N53" si="22">SUBTOTAL(9,G47:M47)</f>
        <v>0</v>
      </c>
      <c r="O47" s="335">
        <f t="shared" si="21"/>
        <v>0</v>
      </c>
    </row>
    <row r="48" spans="1:15" ht="12.75">
      <c r="A48" s="314">
        <v>2</v>
      </c>
      <c r="B48" s="315">
        <v>1</v>
      </c>
      <c r="C48" s="315">
        <v>2</v>
      </c>
      <c r="D48" s="315">
        <v>2</v>
      </c>
      <c r="E48" s="315" t="s">
        <v>208</v>
      </c>
      <c r="F48" s="317" t="s">
        <v>78</v>
      </c>
      <c r="G48" s="333">
        <v>327600</v>
      </c>
      <c r="H48" s="27">
        <v>327600</v>
      </c>
      <c r="I48" s="27">
        <v>491400</v>
      </c>
      <c r="J48" s="27">
        <v>491400</v>
      </c>
      <c r="K48" s="27">
        <v>327600</v>
      </c>
      <c r="L48" s="27"/>
      <c r="M48" s="27">
        <v>1310400</v>
      </c>
      <c r="N48" s="332">
        <f t="shared" si="22"/>
        <v>3276000</v>
      </c>
      <c r="O48" s="335">
        <f t="shared" si="21"/>
        <v>0.79268468783292767</v>
      </c>
    </row>
    <row r="49" spans="1:15" ht="12.75">
      <c r="A49" s="314">
        <v>2</v>
      </c>
      <c r="B49" s="315">
        <v>1</v>
      </c>
      <c r="C49" s="315">
        <v>2</v>
      </c>
      <c r="D49" s="315">
        <v>2</v>
      </c>
      <c r="E49" s="315" t="s">
        <v>234</v>
      </c>
      <c r="F49" s="317" t="s">
        <v>1024</v>
      </c>
      <c r="G49" s="333">
        <v>16373122.92</v>
      </c>
      <c r="H49" s="27"/>
      <c r="I49" s="27"/>
      <c r="J49" s="27"/>
      <c r="K49" s="27"/>
      <c r="L49" s="27"/>
      <c r="M49" s="27"/>
      <c r="N49" s="332">
        <f t="shared" si="22"/>
        <v>16373122.92</v>
      </c>
      <c r="O49" s="335">
        <f t="shared" si="21"/>
        <v>3.961759411077642</v>
      </c>
    </row>
    <row r="50" spans="1:15" ht="12.75">
      <c r="A50" s="314">
        <v>2</v>
      </c>
      <c r="B50" s="315">
        <v>1</v>
      </c>
      <c r="C50" s="315">
        <v>2</v>
      </c>
      <c r="D50" s="315">
        <v>2</v>
      </c>
      <c r="E50" s="315" t="s">
        <v>236</v>
      </c>
      <c r="F50" s="317" t="s">
        <v>79</v>
      </c>
      <c r="G50" s="333"/>
      <c r="H50" s="27"/>
      <c r="I50" s="27"/>
      <c r="J50" s="27"/>
      <c r="K50" s="27"/>
      <c r="L50" s="27"/>
      <c r="M50" s="27"/>
      <c r="N50" s="332">
        <f t="shared" si="22"/>
        <v>0</v>
      </c>
      <c r="O50" s="335">
        <f t="shared" si="21"/>
        <v>0</v>
      </c>
    </row>
    <row r="51" spans="1:15" ht="12.75">
      <c r="A51" s="314">
        <v>2</v>
      </c>
      <c r="B51" s="315">
        <v>1</v>
      </c>
      <c r="C51" s="315">
        <v>2</v>
      </c>
      <c r="D51" s="315">
        <v>2</v>
      </c>
      <c r="E51" s="315" t="s">
        <v>240</v>
      </c>
      <c r="F51" s="317" t="s">
        <v>80</v>
      </c>
      <c r="G51" s="27"/>
      <c r="H51" s="27"/>
      <c r="I51" s="27"/>
      <c r="J51" s="27"/>
      <c r="K51" s="27"/>
      <c r="L51" s="27"/>
      <c r="M51" s="27"/>
      <c r="N51" s="332">
        <f t="shared" si="22"/>
        <v>0</v>
      </c>
      <c r="O51" s="335">
        <f t="shared" si="21"/>
        <v>0</v>
      </c>
    </row>
    <row r="52" spans="1:15" ht="12.75">
      <c r="A52" s="314">
        <v>2</v>
      </c>
      <c r="B52" s="315">
        <v>1</v>
      </c>
      <c r="C52" s="315">
        <v>2</v>
      </c>
      <c r="D52" s="315">
        <v>2</v>
      </c>
      <c r="E52" s="315" t="s">
        <v>241</v>
      </c>
      <c r="F52" s="317" t="s">
        <v>81</v>
      </c>
      <c r="G52" s="27"/>
      <c r="H52" s="27"/>
      <c r="I52" s="27"/>
      <c r="J52" s="27"/>
      <c r="K52" s="27"/>
      <c r="L52" s="27"/>
      <c r="M52" s="27"/>
      <c r="N52" s="332">
        <f t="shared" si="22"/>
        <v>0</v>
      </c>
      <c r="O52" s="335">
        <f t="shared" si="21"/>
        <v>0</v>
      </c>
    </row>
    <row r="53" spans="1:15" ht="12.75">
      <c r="A53" s="314">
        <v>2</v>
      </c>
      <c r="B53" s="315">
        <v>1</v>
      </c>
      <c r="C53" s="315">
        <v>2</v>
      </c>
      <c r="D53" s="315">
        <v>2</v>
      </c>
      <c r="E53" s="315" t="s">
        <v>242</v>
      </c>
      <c r="F53" s="319" t="s">
        <v>1025</v>
      </c>
      <c r="G53" s="27"/>
      <c r="H53" s="27"/>
      <c r="I53" s="27"/>
      <c r="J53" s="27"/>
      <c r="K53" s="27"/>
      <c r="L53" s="27"/>
      <c r="M53" s="27"/>
      <c r="N53" s="332">
        <f t="shared" si="22"/>
        <v>0</v>
      </c>
      <c r="O53" s="335">
        <f t="shared" si="21"/>
        <v>0</v>
      </c>
    </row>
    <row r="54" spans="1:15" ht="12.75">
      <c r="A54" s="308">
        <v>2</v>
      </c>
      <c r="B54" s="309">
        <v>1</v>
      </c>
      <c r="C54" s="309">
        <v>3</v>
      </c>
      <c r="D54" s="309"/>
      <c r="E54" s="309"/>
      <c r="F54" s="310" t="s">
        <v>35</v>
      </c>
      <c r="G54" s="32">
        <f t="shared" ref="G54:N54" si="23">+G55</f>
        <v>0</v>
      </c>
      <c r="H54" s="32">
        <f t="shared" si="23"/>
        <v>0</v>
      </c>
      <c r="I54" s="32">
        <f t="shared" si="23"/>
        <v>0</v>
      </c>
      <c r="J54" s="32">
        <f t="shared" si="23"/>
        <v>0</v>
      </c>
      <c r="K54" s="32">
        <f t="shared" si="23"/>
        <v>0</v>
      </c>
      <c r="L54" s="32">
        <f t="shared" si="23"/>
        <v>0</v>
      </c>
      <c r="M54" s="32">
        <f t="shared" si="23"/>
        <v>0</v>
      </c>
      <c r="N54" s="32">
        <f t="shared" si="23"/>
        <v>0</v>
      </c>
      <c r="O54" s="32">
        <f t="shared" ref="O54" si="24">+O55</f>
        <v>0</v>
      </c>
    </row>
    <row r="55" spans="1:15" ht="12.75">
      <c r="A55" s="311">
        <v>2</v>
      </c>
      <c r="B55" s="312">
        <v>1</v>
      </c>
      <c r="C55" s="312">
        <v>3</v>
      </c>
      <c r="D55" s="312">
        <v>2</v>
      </c>
      <c r="E55" s="312"/>
      <c r="F55" s="320" t="s">
        <v>82</v>
      </c>
      <c r="G55" s="30">
        <f t="shared" ref="G55:N55" si="25">SUM(G56:G57)</f>
        <v>0</v>
      </c>
      <c r="H55" s="30">
        <f t="shared" si="25"/>
        <v>0</v>
      </c>
      <c r="I55" s="30">
        <f t="shared" si="25"/>
        <v>0</v>
      </c>
      <c r="J55" s="30">
        <f t="shared" si="25"/>
        <v>0</v>
      </c>
      <c r="K55" s="30">
        <f t="shared" si="25"/>
        <v>0</v>
      </c>
      <c r="L55" s="30">
        <f t="shared" si="25"/>
        <v>0</v>
      </c>
      <c r="M55" s="30">
        <f t="shared" si="25"/>
        <v>0</v>
      </c>
      <c r="N55" s="30">
        <f t="shared" si="25"/>
        <v>0</v>
      </c>
      <c r="O55" s="54">
        <f t="shared" ref="O55" si="26">SUM(O56:O57)</f>
        <v>0</v>
      </c>
    </row>
    <row r="56" spans="1:15" ht="12.75">
      <c r="A56" s="321">
        <v>2</v>
      </c>
      <c r="B56" s="315">
        <v>1</v>
      </c>
      <c r="C56" s="315">
        <v>3</v>
      </c>
      <c r="D56" s="315">
        <v>2</v>
      </c>
      <c r="E56" s="315" t="s">
        <v>202</v>
      </c>
      <c r="F56" s="322" t="s">
        <v>83</v>
      </c>
      <c r="G56" s="27"/>
      <c r="H56" s="27"/>
      <c r="I56" s="27"/>
      <c r="J56" s="27"/>
      <c r="K56" s="27"/>
      <c r="L56" s="27"/>
      <c r="M56" s="27"/>
      <c r="N56" s="332">
        <f t="shared" ref="N56:N57" si="27">SUBTOTAL(9,G56:M56)</f>
        <v>0</v>
      </c>
      <c r="O56" s="335">
        <f>IFERROR(N56/$N$18*100,"0.00")</f>
        <v>0</v>
      </c>
    </row>
    <row r="57" spans="1:15" ht="12.75">
      <c r="A57" s="321">
        <v>2</v>
      </c>
      <c r="B57" s="315">
        <v>1</v>
      </c>
      <c r="C57" s="315">
        <v>3</v>
      </c>
      <c r="D57" s="315">
        <v>2</v>
      </c>
      <c r="E57" s="315" t="s">
        <v>203</v>
      </c>
      <c r="F57" s="322" t="s">
        <v>84</v>
      </c>
      <c r="G57" s="27"/>
      <c r="H57" s="27"/>
      <c r="I57" s="27"/>
      <c r="J57" s="27"/>
      <c r="K57" s="27"/>
      <c r="L57" s="27"/>
      <c r="M57" s="27"/>
      <c r="N57" s="332">
        <f t="shared" si="27"/>
        <v>0</v>
      </c>
      <c r="O57" s="335">
        <f t="shared" ref="O57" si="28">IFERROR(N57/$N$18*100,"0.00")</f>
        <v>0</v>
      </c>
    </row>
    <row r="58" spans="1:15" ht="12.75">
      <c r="A58" s="308">
        <v>2</v>
      </c>
      <c r="B58" s="309">
        <v>1</v>
      </c>
      <c r="C58" s="309">
        <v>5</v>
      </c>
      <c r="D58" s="309"/>
      <c r="E58" s="309"/>
      <c r="F58" s="310" t="s">
        <v>243</v>
      </c>
      <c r="G58" s="32">
        <f t="shared" ref="G58:N58" si="29">G59+G61+G63+G65</f>
        <v>905970.48</v>
      </c>
      <c r="H58" s="32">
        <f t="shared" si="29"/>
        <v>0</v>
      </c>
      <c r="I58" s="32">
        <f t="shared" si="29"/>
        <v>3170896.7</v>
      </c>
      <c r="J58" s="32">
        <f t="shared" si="29"/>
        <v>452985.24</v>
      </c>
      <c r="K58" s="32">
        <f t="shared" si="29"/>
        <v>0</v>
      </c>
      <c r="L58" s="32">
        <f t="shared" si="29"/>
        <v>0</v>
      </c>
      <c r="M58" s="32">
        <f t="shared" si="29"/>
        <v>10569655.65</v>
      </c>
      <c r="N58" s="32">
        <f t="shared" si="29"/>
        <v>15099508.07</v>
      </c>
      <c r="O58" s="32">
        <f t="shared" ref="O58" si="30">O59+O61+O63+O65</f>
        <v>3.6535863372706725</v>
      </c>
    </row>
    <row r="59" spans="1:15" ht="12.75">
      <c r="A59" s="311">
        <v>2</v>
      </c>
      <c r="B59" s="312">
        <v>1</v>
      </c>
      <c r="C59" s="312">
        <v>5</v>
      </c>
      <c r="D59" s="312">
        <v>1</v>
      </c>
      <c r="E59" s="312"/>
      <c r="F59" s="313" t="s">
        <v>85</v>
      </c>
      <c r="G59" s="30">
        <f t="shared" ref="G59:N59" si="31">G60</f>
        <v>438088.52</v>
      </c>
      <c r="H59" s="30">
        <f t="shared" si="31"/>
        <v>0</v>
      </c>
      <c r="I59" s="30">
        <f t="shared" si="31"/>
        <v>1533309.83</v>
      </c>
      <c r="J59" s="30">
        <f t="shared" si="31"/>
        <v>219044.26</v>
      </c>
      <c r="K59" s="30">
        <f t="shared" si="31"/>
        <v>0</v>
      </c>
      <c r="L59" s="30">
        <f t="shared" si="31"/>
        <v>0</v>
      </c>
      <c r="M59" s="30">
        <f t="shared" si="31"/>
        <v>5111032.75</v>
      </c>
      <c r="N59" s="30">
        <f t="shared" si="31"/>
        <v>7301475.3600000003</v>
      </c>
      <c r="O59" s="54">
        <f t="shared" ref="O59" si="32">O60</f>
        <v>1.7667178621677087</v>
      </c>
    </row>
    <row r="60" spans="1:15" ht="12.75">
      <c r="A60" s="314">
        <v>2</v>
      </c>
      <c r="B60" s="315">
        <v>1</v>
      </c>
      <c r="C60" s="315">
        <v>5</v>
      </c>
      <c r="D60" s="315">
        <v>1</v>
      </c>
      <c r="E60" s="315" t="s">
        <v>202</v>
      </c>
      <c r="F60" s="317" t="s">
        <v>85</v>
      </c>
      <c r="G60" s="27">
        <v>438088.52</v>
      </c>
      <c r="H60" s="27"/>
      <c r="I60" s="27">
        <v>1533309.83</v>
      </c>
      <c r="J60" s="27">
        <v>219044.26</v>
      </c>
      <c r="K60" s="27"/>
      <c r="L60" s="27"/>
      <c r="M60" s="27">
        <v>5111032.75</v>
      </c>
      <c r="N60" s="332">
        <f>SUBTOTAL(9,G60:M60)</f>
        <v>7301475.3600000003</v>
      </c>
      <c r="O60" s="335">
        <f>IFERROR(N60/$N$18*100,"0.00")</f>
        <v>1.7667178621677087</v>
      </c>
    </row>
    <row r="61" spans="1:15" ht="12.75">
      <c r="A61" s="311">
        <v>2</v>
      </c>
      <c r="B61" s="312">
        <v>1</v>
      </c>
      <c r="C61" s="312">
        <v>5</v>
      </c>
      <c r="D61" s="312">
        <v>2</v>
      </c>
      <c r="E61" s="312"/>
      <c r="F61" s="320" t="s">
        <v>86</v>
      </c>
      <c r="G61" s="30">
        <f t="shared" ref="G61:N61" si="33">G62</f>
        <v>419925.92</v>
      </c>
      <c r="H61" s="29">
        <f t="shared" si="33"/>
        <v>0</v>
      </c>
      <c r="I61" s="29">
        <f t="shared" si="33"/>
        <v>1469740.73</v>
      </c>
      <c r="J61" s="29">
        <f t="shared" si="33"/>
        <v>209962.96</v>
      </c>
      <c r="K61" s="29">
        <f t="shared" si="33"/>
        <v>0</v>
      </c>
      <c r="L61" s="29">
        <f t="shared" si="33"/>
        <v>0</v>
      </c>
      <c r="M61" s="29">
        <f t="shared" si="33"/>
        <v>4899135.78</v>
      </c>
      <c r="N61" s="29">
        <f t="shared" si="33"/>
        <v>6998765.3900000006</v>
      </c>
      <c r="O61" s="53">
        <f t="shared" ref="O61" si="34">O62</f>
        <v>1.6934719653199173</v>
      </c>
    </row>
    <row r="62" spans="1:15" ht="12.75">
      <c r="A62" s="314">
        <v>2</v>
      </c>
      <c r="B62" s="315">
        <v>1</v>
      </c>
      <c r="C62" s="315">
        <v>5</v>
      </c>
      <c r="D62" s="315">
        <v>2</v>
      </c>
      <c r="E62" s="315" t="s">
        <v>202</v>
      </c>
      <c r="F62" s="317" t="s">
        <v>86</v>
      </c>
      <c r="G62" s="27">
        <v>419925.92</v>
      </c>
      <c r="H62" s="27"/>
      <c r="I62" s="27">
        <v>1469740.73</v>
      </c>
      <c r="J62" s="27">
        <v>209962.96</v>
      </c>
      <c r="K62" s="27"/>
      <c r="L62" s="27"/>
      <c r="M62" s="27">
        <v>4899135.78</v>
      </c>
      <c r="N62" s="332">
        <f>SUBTOTAL(9,G62:M62)</f>
        <v>6998765.3900000006</v>
      </c>
      <c r="O62" s="335">
        <f>IFERROR(N62/$N$18*100,"0.00")</f>
        <v>1.6934719653199173</v>
      </c>
    </row>
    <row r="63" spans="1:15" ht="12.75">
      <c r="A63" s="311">
        <v>2</v>
      </c>
      <c r="B63" s="312">
        <v>1</v>
      </c>
      <c r="C63" s="312">
        <v>5</v>
      </c>
      <c r="D63" s="312">
        <v>3</v>
      </c>
      <c r="E63" s="312"/>
      <c r="F63" s="320" t="s">
        <v>87</v>
      </c>
      <c r="G63" s="30">
        <f t="shared" ref="G63:N63" si="35">G64</f>
        <v>47956.04</v>
      </c>
      <c r="H63" s="30">
        <f t="shared" si="35"/>
        <v>0</v>
      </c>
      <c r="I63" s="30">
        <f t="shared" si="35"/>
        <v>167846.14</v>
      </c>
      <c r="J63" s="30">
        <f t="shared" si="35"/>
        <v>23978.02</v>
      </c>
      <c r="K63" s="30">
        <f t="shared" si="35"/>
        <v>0</v>
      </c>
      <c r="L63" s="30">
        <f t="shared" si="35"/>
        <v>0</v>
      </c>
      <c r="M63" s="30">
        <f t="shared" si="35"/>
        <v>559487.12</v>
      </c>
      <c r="N63" s="30">
        <f t="shared" si="35"/>
        <v>799267.32000000007</v>
      </c>
      <c r="O63" s="53">
        <f t="shared" ref="O63" si="36">O64</f>
        <v>0.19339650978304665</v>
      </c>
    </row>
    <row r="64" spans="1:15" ht="12.75">
      <c r="A64" s="314">
        <v>2</v>
      </c>
      <c r="B64" s="315">
        <v>1</v>
      </c>
      <c r="C64" s="315">
        <v>5</v>
      </c>
      <c r="D64" s="315">
        <v>3</v>
      </c>
      <c r="E64" s="315" t="s">
        <v>202</v>
      </c>
      <c r="F64" s="317" t="s">
        <v>87</v>
      </c>
      <c r="G64" s="27">
        <v>47956.04</v>
      </c>
      <c r="H64" s="27"/>
      <c r="I64" s="27">
        <v>167846.14</v>
      </c>
      <c r="J64" s="27">
        <v>23978.02</v>
      </c>
      <c r="K64" s="27"/>
      <c r="L64" s="27"/>
      <c r="M64" s="27">
        <v>559487.12</v>
      </c>
      <c r="N64" s="333">
        <f>SUBTOTAL(9,G64:M64)</f>
        <v>799267.32000000007</v>
      </c>
      <c r="O64" s="334">
        <f>IFERROR(N64/$N$18*100,"0.00")</f>
        <v>0.19339650978304665</v>
      </c>
    </row>
    <row r="65" spans="1:15" ht="12.75">
      <c r="A65" s="311">
        <v>2</v>
      </c>
      <c r="B65" s="312">
        <v>1</v>
      </c>
      <c r="C65" s="312">
        <v>5</v>
      </c>
      <c r="D65" s="312">
        <v>4</v>
      </c>
      <c r="E65" s="312"/>
      <c r="F65" s="320" t="s">
        <v>88</v>
      </c>
      <c r="G65" s="30">
        <f t="shared" ref="G65:N65" si="37">G66</f>
        <v>0</v>
      </c>
      <c r="H65" s="30">
        <f t="shared" si="37"/>
        <v>0</v>
      </c>
      <c r="I65" s="30">
        <f t="shared" si="37"/>
        <v>0</v>
      </c>
      <c r="J65" s="30">
        <f t="shared" si="37"/>
        <v>0</v>
      </c>
      <c r="K65" s="30">
        <f t="shared" si="37"/>
        <v>0</v>
      </c>
      <c r="L65" s="30">
        <f t="shared" si="37"/>
        <v>0</v>
      </c>
      <c r="M65" s="30">
        <f t="shared" si="37"/>
        <v>0</v>
      </c>
      <c r="N65" s="30">
        <f t="shared" si="37"/>
        <v>0</v>
      </c>
      <c r="O65" s="53">
        <f t="shared" ref="O65" si="38">O66</f>
        <v>0</v>
      </c>
    </row>
    <row r="66" spans="1:15" ht="12.75">
      <c r="A66" s="314">
        <v>2</v>
      </c>
      <c r="B66" s="315">
        <v>1</v>
      </c>
      <c r="C66" s="315">
        <v>5</v>
      </c>
      <c r="D66" s="315">
        <v>4</v>
      </c>
      <c r="E66" s="315" t="s">
        <v>202</v>
      </c>
      <c r="F66" s="317" t="s">
        <v>88</v>
      </c>
      <c r="G66" s="27"/>
      <c r="H66" s="27"/>
      <c r="I66" s="27"/>
      <c r="J66" s="27"/>
      <c r="K66" s="27"/>
      <c r="L66" s="27"/>
      <c r="M66" s="27"/>
      <c r="N66" s="332">
        <f>SUBTOTAL(9,G66:M66)</f>
        <v>0</v>
      </c>
      <c r="O66" s="335">
        <f>IFERROR(N66/$N$18*100,"0.00")</f>
        <v>0</v>
      </c>
    </row>
    <row r="67" spans="1:15" ht="12.75">
      <c r="A67" s="304">
        <v>2</v>
      </c>
      <c r="B67" s="305">
        <v>2</v>
      </c>
      <c r="C67" s="306"/>
      <c r="D67" s="306"/>
      <c r="E67" s="306"/>
      <c r="F67" s="307" t="s">
        <v>244</v>
      </c>
      <c r="G67" s="33">
        <f>+G68+G82+G87+G92+G99+G116+G125+G143</f>
        <v>381461.10000000003</v>
      </c>
      <c r="H67" s="33">
        <f t="shared" ref="H67:N67" si="39">+H68+H82+H87+H92+H99+H116+H125+H143</f>
        <v>381461.10000000003</v>
      </c>
      <c r="I67" s="33">
        <f t="shared" si="39"/>
        <v>1115093.7999999998</v>
      </c>
      <c r="J67" s="33">
        <f t="shared" si="39"/>
        <v>381461.10000000003</v>
      </c>
      <c r="K67" s="33">
        <f t="shared" si="39"/>
        <v>6328002.9899999993</v>
      </c>
      <c r="L67" s="33">
        <f t="shared" si="39"/>
        <v>0</v>
      </c>
      <c r="M67" s="33">
        <f t="shared" si="39"/>
        <v>14971108.27</v>
      </c>
      <c r="N67" s="33">
        <f t="shared" si="39"/>
        <v>23558588.359999999</v>
      </c>
      <c r="O67" s="33">
        <f>+O68+O82+O87+O92+O99+O116+O125+O143</f>
        <v>4.9770692063408584</v>
      </c>
    </row>
    <row r="68" spans="1:15" ht="12.75">
      <c r="A68" s="308">
        <v>2</v>
      </c>
      <c r="B68" s="309">
        <v>2</v>
      </c>
      <c r="C68" s="309">
        <v>1</v>
      </c>
      <c r="D68" s="309"/>
      <c r="E68" s="309"/>
      <c r="F68" s="310" t="s">
        <v>22</v>
      </c>
      <c r="G68" s="32">
        <f t="shared" ref="G68:O68" si="40">+G69+G71+G73+G75+G78+G80</f>
        <v>381461.10000000003</v>
      </c>
      <c r="H68" s="32">
        <f t="shared" si="40"/>
        <v>381461.10000000003</v>
      </c>
      <c r="I68" s="32">
        <f t="shared" si="40"/>
        <v>575290.43999999994</v>
      </c>
      <c r="J68" s="32">
        <f t="shared" si="40"/>
        <v>381461.10000000003</v>
      </c>
      <c r="K68" s="32">
        <f t="shared" si="40"/>
        <v>381461.10000000003</v>
      </c>
      <c r="L68" s="32">
        <f t="shared" si="40"/>
        <v>0</v>
      </c>
      <c r="M68" s="32">
        <f t="shared" si="40"/>
        <v>1403120.33</v>
      </c>
      <c r="N68" s="32">
        <f t="shared" si="40"/>
        <v>3504255.17</v>
      </c>
      <c r="O68" s="32">
        <f t="shared" si="40"/>
        <v>0.84791496200194549</v>
      </c>
    </row>
    <row r="69" spans="1:15" ht="12.75">
      <c r="A69" s="311">
        <v>2</v>
      </c>
      <c r="B69" s="312">
        <v>2</v>
      </c>
      <c r="C69" s="312">
        <v>1</v>
      </c>
      <c r="D69" s="312">
        <v>2</v>
      </c>
      <c r="E69" s="312"/>
      <c r="F69" s="313" t="s">
        <v>89</v>
      </c>
      <c r="G69" s="30">
        <f t="shared" ref="G69:N69" si="41">G70</f>
        <v>0</v>
      </c>
      <c r="H69" s="30">
        <f t="shared" si="41"/>
        <v>0</v>
      </c>
      <c r="I69" s="30">
        <f t="shared" si="41"/>
        <v>0</v>
      </c>
      <c r="J69" s="30">
        <f t="shared" si="41"/>
        <v>0</v>
      </c>
      <c r="K69" s="30">
        <f t="shared" si="41"/>
        <v>0</v>
      </c>
      <c r="L69" s="30">
        <f t="shared" si="41"/>
        <v>0</v>
      </c>
      <c r="M69" s="30">
        <f t="shared" si="41"/>
        <v>0</v>
      </c>
      <c r="N69" s="30">
        <f t="shared" si="41"/>
        <v>0</v>
      </c>
      <c r="O69" s="53">
        <f t="shared" ref="O69" si="42">O70</f>
        <v>0</v>
      </c>
    </row>
    <row r="70" spans="1:15" ht="12.75">
      <c r="A70" s="321">
        <v>2</v>
      </c>
      <c r="B70" s="315">
        <v>2</v>
      </c>
      <c r="C70" s="315">
        <v>1</v>
      </c>
      <c r="D70" s="315">
        <v>2</v>
      </c>
      <c r="E70" s="315" t="s">
        <v>202</v>
      </c>
      <c r="F70" s="322" t="s">
        <v>89</v>
      </c>
      <c r="G70" s="27"/>
      <c r="H70" s="27"/>
      <c r="I70" s="27"/>
      <c r="J70" s="27"/>
      <c r="K70" s="27"/>
      <c r="L70" s="27"/>
      <c r="M70" s="27"/>
      <c r="N70" s="333">
        <f>SUBTOTAL(9,G70:M70)</f>
        <v>0</v>
      </c>
      <c r="O70" s="335">
        <f>IFERROR(N70/$N$18*100,"0.00")</f>
        <v>0</v>
      </c>
    </row>
    <row r="71" spans="1:15" ht="12.75">
      <c r="A71" s="311">
        <v>2</v>
      </c>
      <c r="B71" s="312">
        <v>2</v>
      </c>
      <c r="C71" s="312">
        <v>1</v>
      </c>
      <c r="D71" s="312">
        <v>3</v>
      </c>
      <c r="E71" s="312"/>
      <c r="F71" s="313" t="s">
        <v>90</v>
      </c>
      <c r="G71" s="30">
        <f t="shared" ref="G71:N71" si="43">G72</f>
        <v>58412.2</v>
      </c>
      <c r="H71" s="29">
        <f t="shared" si="43"/>
        <v>58412.2</v>
      </c>
      <c r="I71" s="29">
        <f t="shared" si="43"/>
        <v>58412.2</v>
      </c>
      <c r="J71" s="29">
        <f t="shared" si="43"/>
        <v>58412.2</v>
      </c>
      <c r="K71" s="29">
        <f t="shared" si="43"/>
        <v>58412.2</v>
      </c>
      <c r="L71" s="29">
        <f t="shared" si="43"/>
        <v>0</v>
      </c>
      <c r="M71" s="29">
        <f t="shared" si="43"/>
        <v>292060.98</v>
      </c>
      <c r="N71" s="29">
        <f t="shared" si="43"/>
        <v>584121.98</v>
      </c>
      <c r="O71" s="53">
        <f t="shared" ref="O71" si="44">O72</f>
        <v>0.14133838503438695</v>
      </c>
    </row>
    <row r="72" spans="1:15" ht="12.75">
      <c r="A72" s="314">
        <v>2</v>
      </c>
      <c r="B72" s="315">
        <v>2</v>
      </c>
      <c r="C72" s="315">
        <v>1</v>
      </c>
      <c r="D72" s="315">
        <v>3</v>
      </c>
      <c r="E72" s="315" t="s">
        <v>202</v>
      </c>
      <c r="F72" s="317" t="s">
        <v>90</v>
      </c>
      <c r="G72" s="27">
        <v>58412.2</v>
      </c>
      <c r="H72" s="27">
        <v>58412.2</v>
      </c>
      <c r="I72" s="27">
        <v>58412.2</v>
      </c>
      <c r="J72" s="27">
        <v>58412.2</v>
      </c>
      <c r="K72" s="27">
        <v>58412.2</v>
      </c>
      <c r="L72" s="27"/>
      <c r="M72" s="27">
        <v>292060.98</v>
      </c>
      <c r="N72" s="332">
        <f>SUBTOTAL(9,G72:M72)</f>
        <v>584121.98</v>
      </c>
      <c r="O72" s="335">
        <f>IFERROR(N72/$N$18*100,"0.00")</f>
        <v>0.14133838503438695</v>
      </c>
    </row>
    <row r="73" spans="1:15" ht="12.75">
      <c r="A73" s="311">
        <v>2</v>
      </c>
      <c r="B73" s="312">
        <v>2</v>
      </c>
      <c r="C73" s="312">
        <v>1</v>
      </c>
      <c r="D73" s="312">
        <v>5</v>
      </c>
      <c r="E73" s="312"/>
      <c r="F73" s="313" t="s">
        <v>91</v>
      </c>
      <c r="G73" s="30">
        <f t="shared" ref="G73:N73" si="45">G74</f>
        <v>323048.90000000002</v>
      </c>
      <c r="H73" s="30">
        <f t="shared" si="45"/>
        <v>323048.90000000002</v>
      </c>
      <c r="I73" s="30">
        <f t="shared" si="45"/>
        <v>516878.24</v>
      </c>
      <c r="J73" s="30">
        <f t="shared" si="45"/>
        <v>323048.90000000002</v>
      </c>
      <c r="K73" s="30">
        <f t="shared" si="45"/>
        <v>323048.90000000002</v>
      </c>
      <c r="L73" s="30">
        <f t="shared" si="45"/>
        <v>0</v>
      </c>
      <c r="M73" s="30">
        <f t="shared" si="45"/>
        <v>775317.35</v>
      </c>
      <c r="N73" s="30">
        <f t="shared" si="45"/>
        <v>2584391.19</v>
      </c>
      <c r="O73" s="53">
        <f t="shared" ref="O73" si="46">O74</f>
        <v>0.62533801089234387</v>
      </c>
    </row>
    <row r="74" spans="1:15" ht="12.75">
      <c r="A74" s="321">
        <v>2</v>
      </c>
      <c r="B74" s="315">
        <v>2</v>
      </c>
      <c r="C74" s="315">
        <v>1</v>
      </c>
      <c r="D74" s="315">
        <v>5</v>
      </c>
      <c r="E74" s="315" t="s">
        <v>202</v>
      </c>
      <c r="F74" s="322" t="s">
        <v>91</v>
      </c>
      <c r="G74" s="27">
        <v>323048.90000000002</v>
      </c>
      <c r="H74" s="27">
        <v>323048.90000000002</v>
      </c>
      <c r="I74" s="27">
        <v>516878.24</v>
      </c>
      <c r="J74" s="27">
        <v>323048.90000000002</v>
      </c>
      <c r="K74" s="27">
        <v>323048.90000000002</v>
      </c>
      <c r="L74" s="27"/>
      <c r="M74" s="27">
        <v>775317.35</v>
      </c>
      <c r="N74" s="332">
        <f>SUBTOTAL(9,G74:M74)</f>
        <v>2584391.19</v>
      </c>
      <c r="O74" s="335">
        <f>IFERROR(N74/$N$18*100,"0.00")</f>
        <v>0.62533801089234387</v>
      </c>
    </row>
    <row r="75" spans="1:15" ht="12.75">
      <c r="A75" s="311">
        <v>2</v>
      </c>
      <c r="B75" s="312">
        <v>2</v>
      </c>
      <c r="C75" s="312">
        <v>1</v>
      </c>
      <c r="D75" s="312">
        <v>6</v>
      </c>
      <c r="E75" s="312"/>
      <c r="F75" s="313" t="s">
        <v>23</v>
      </c>
      <c r="G75" s="30">
        <f t="shared" ref="G75:N75" si="47">G76+G77</f>
        <v>0</v>
      </c>
      <c r="H75" s="30">
        <f t="shared" si="47"/>
        <v>0</v>
      </c>
      <c r="I75" s="30">
        <f t="shared" si="47"/>
        <v>0</v>
      </c>
      <c r="J75" s="30">
        <f t="shared" si="47"/>
        <v>0</v>
      </c>
      <c r="K75" s="30">
        <f t="shared" si="47"/>
        <v>0</v>
      </c>
      <c r="L75" s="30">
        <f t="shared" si="47"/>
        <v>0</v>
      </c>
      <c r="M75" s="30">
        <f t="shared" si="47"/>
        <v>0</v>
      </c>
      <c r="N75" s="30">
        <f t="shared" si="47"/>
        <v>0</v>
      </c>
      <c r="O75" s="53">
        <f t="shared" ref="O75" si="48">O76+O77</f>
        <v>0</v>
      </c>
    </row>
    <row r="76" spans="1:15" ht="12.75">
      <c r="A76" s="321">
        <v>2</v>
      </c>
      <c r="B76" s="315">
        <v>2</v>
      </c>
      <c r="C76" s="315">
        <v>1</v>
      </c>
      <c r="D76" s="315">
        <v>6</v>
      </c>
      <c r="E76" s="315" t="s">
        <v>202</v>
      </c>
      <c r="F76" s="322" t="s">
        <v>92</v>
      </c>
      <c r="G76" s="27"/>
      <c r="H76" s="27"/>
      <c r="I76" s="27"/>
      <c r="J76" s="27"/>
      <c r="K76" s="27"/>
      <c r="L76" s="27"/>
      <c r="M76" s="27"/>
      <c r="N76" s="332">
        <f>SUBTOTAL(9,G76:M76)</f>
        <v>0</v>
      </c>
      <c r="O76" s="335">
        <f>IFERROR(N76/$N$18*100,"0.00")</f>
        <v>0</v>
      </c>
    </row>
    <row r="77" spans="1:15" ht="12.75">
      <c r="A77" s="321">
        <v>2</v>
      </c>
      <c r="B77" s="315">
        <v>2</v>
      </c>
      <c r="C77" s="315">
        <v>1</v>
      </c>
      <c r="D77" s="315">
        <v>6</v>
      </c>
      <c r="E77" s="315" t="s">
        <v>203</v>
      </c>
      <c r="F77" s="322" t="s">
        <v>93</v>
      </c>
      <c r="G77" s="27"/>
      <c r="H77" s="27"/>
      <c r="I77" s="27"/>
      <c r="J77" s="27"/>
      <c r="K77" s="27"/>
      <c r="L77" s="27"/>
      <c r="M77" s="27"/>
      <c r="N77" s="332">
        <f>SUBTOTAL(9,G77:M77)</f>
        <v>0</v>
      </c>
      <c r="O77" s="335">
        <f>IFERROR(N77/$N$18*100,"0.00")</f>
        <v>0</v>
      </c>
    </row>
    <row r="78" spans="1:15" ht="12.75">
      <c r="A78" s="311">
        <v>2</v>
      </c>
      <c r="B78" s="312">
        <v>2</v>
      </c>
      <c r="C78" s="312">
        <v>1</v>
      </c>
      <c r="D78" s="312">
        <v>7</v>
      </c>
      <c r="E78" s="312"/>
      <c r="F78" s="313" t="s">
        <v>24</v>
      </c>
      <c r="G78" s="30">
        <f t="shared" ref="G78:N78" si="49">G79</f>
        <v>0</v>
      </c>
      <c r="H78" s="30">
        <f t="shared" si="49"/>
        <v>0</v>
      </c>
      <c r="I78" s="30">
        <f t="shared" si="49"/>
        <v>0</v>
      </c>
      <c r="J78" s="30">
        <f t="shared" si="49"/>
        <v>0</v>
      </c>
      <c r="K78" s="30">
        <f t="shared" si="49"/>
        <v>0</v>
      </c>
      <c r="L78" s="30">
        <f t="shared" si="49"/>
        <v>0</v>
      </c>
      <c r="M78" s="30">
        <f t="shared" si="49"/>
        <v>32568</v>
      </c>
      <c r="N78" s="30">
        <f t="shared" si="49"/>
        <v>32568</v>
      </c>
      <c r="O78" s="53">
        <f t="shared" ref="O78" si="50">O79</f>
        <v>7.880389167687055E-3</v>
      </c>
    </row>
    <row r="79" spans="1:15" ht="12.75">
      <c r="A79" s="321">
        <v>2</v>
      </c>
      <c r="B79" s="315">
        <v>2</v>
      </c>
      <c r="C79" s="315">
        <v>1</v>
      </c>
      <c r="D79" s="315">
        <v>7</v>
      </c>
      <c r="E79" s="315" t="s">
        <v>202</v>
      </c>
      <c r="F79" s="322" t="s">
        <v>24</v>
      </c>
      <c r="G79" s="27"/>
      <c r="H79" s="27"/>
      <c r="I79" s="27"/>
      <c r="J79" s="27"/>
      <c r="K79" s="27"/>
      <c r="L79" s="27"/>
      <c r="M79" s="27">
        <v>32568</v>
      </c>
      <c r="N79" s="332">
        <f>SUBTOTAL(9,G79:M79)</f>
        <v>32568</v>
      </c>
      <c r="O79" s="334">
        <f>IFERROR(N79/$N$18*100,"0.00")</f>
        <v>7.880389167687055E-3</v>
      </c>
    </row>
    <row r="80" spans="1:15" ht="12.75">
      <c r="A80" s="311">
        <v>2</v>
      </c>
      <c r="B80" s="312">
        <v>2</v>
      </c>
      <c r="C80" s="312">
        <v>1</v>
      </c>
      <c r="D80" s="312">
        <v>8</v>
      </c>
      <c r="E80" s="312"/>
      <c r="F80" s="313" t="s">
        <v>94</v>
      </c>
      <c r="G80" s="30">
        <f t="shared" ref="G80:N80" si="51">G81</f>
        <v>0</v>
      </c>
      <c r="H80" s="30">
        <f t="shared" si="51"/>
        <v>0</v>
      </c>
      <c r="I80" s="30">
        <f t="shared" si="51"/>
        <v>0</v>
      </c>
      <c r="J80" s="30">
        <f t="shared" si="51"/>
        <v>0</v>
      </c>
      <c r="K80" s="30">
        <f t="shared" si="51"/>
        <v>0</v>
      </c>
      <c r="L80" s="30">
        <f t="shared" si="51"/>
        <v>0</v>
      </c>
      <c r="M80" s="30">
        <f t="shared" si="51"/>
        <v>303174</v>
      </c>
      <c r="N80" s="30">
        <f t="shared" si="51"/>
        <v>303174</v>
      </c>
      <c r="O80" s="53">
        <f t="shared" ref="O80" si="52">O81</f>
        <v>7.3358176907527495E-2</v>
      </c>
    </row>
    <row r="81" spans="1:15" ht="12.75">
      <c r="A81" s="314">
        <v>2</v>
      </c>
      <c r="B81" s="315">
        <v>2</v>
      </c>
      <c r="C81" s="315">
        <v>1</v>
      </c>
      <c r="D81" s="315">
        <v>8</v>
      </c>
      <c r="E81" s="315" t="s">
        <v>202</v>
      </c>
      <c r="F81" s="317" t="s">
        <v>94</v>
      </c>
      <c r="G81" s="27"/>
      <c r="H81" s="27"/>
      <c r="I81" s="27"/>
      <c r="J81" s="27"/>
      <c r="K81" s="27"/>
      <c r="L81" s="27"/>
      <c r="M81" s="27">
        <v>303174</v>
      </c>
      <c r="N81" s="333">
        <f>SUBTOTAL(9,G81:M81)</f>
        <v>303174</v>
      </c>
      <c r="O81" s="334">
        <f>IFERROR(N81/$N$18*100,"0.00")</f>
        <v>7.3358176907527495E-2</v>
      </c>
    </row>
    <row r="82" spans="1:15" ht="12.75">
      <c r="A82" s="308">
        <v>2</v>
      </c>
      <c r="B82" s="309">
        <v>2</v>
      </c>
      <c r="C82" s="309">
        <v>2</v>
      </c>
      <c r="D82" s="309"/>
      <c r="E82" s="309"/>
      <c r="F82" s="310" t="s">
        <v>245</v>
      </c>
      <c r="G82" s="32">
        <f t="shared" ref="G82:N82" si="53">+G83+G85</f>
        <v>0</v>
      </c>
      <c r="H82" s="32">
        <f t="shared" si="53"/>
        <v>0</v>
      </c>
      <c r="I82" s="32">
        <f t="shared" si="53"/>
        <v>0</v>
      </c>
      <c r="J82" s="32">
        <f t="shared" si="53"/>
        <v>0</v>
      </c>
      <c r="K82" s="32">
        <f t="shared" si="53"/>
        <v>0</v>
      </c>
      <c r="L82" s="32">
        <f t="shared" si="53"/>
        <v>0</v>
      </c>
      <c r="M82" s="32">
        <f t="shared" si="53"/>
        <v>36476.160000000003</v>
      </c>
      <c r="N82" s="32">
        <f t="shared" si="53"/>
        <v>36476.160000000003</v>
      </c>
      <c r="O82" s="32">
        <f t="shared" ref="O82" si="54">+O83+O85</f>
        <v>8.8260358678095025E-3</v>
      </c>
    </row>
    <row r="83" spans="1:15" ht="12.75">
      <c r="A83" s="311">
        <v>2</v>
      </c>
      <c r="B83" s="312">
        <v>2</v>
      </c>
      <c r="C83" s="312">
        <v>2</v>
      </c>
      <c r="D83" s="312">
        <v>1</v>
      </c>
      <c r="E83" s="312"/>
      <c r="F83" s="313" t="s">
        <v>95</v>
      </c>
      <c r="G83" s="30">
        <f t="shared" ref="G83:N83" si="55">G84</f>
        <v>0</v>
      </c>
      <c r="H83" s="29">
        <f t="shared" si="55"/>
        <v>0</v>
      </c>
      <c r="I83" s="29">
        <f t="shared" si="55"/>
        <v>0</v>
      </c>
      <c r="J83" s="29">
        <f t="shared" si="55"/>
        <v>0</v>
      </c>
      <c r="K83" s="29">
        <f t="shared" si="55"/>
        <v>0</v>
      </c>
      <c r="L83" s="29">
        <f t="shared" si="55"/>
        <v>0</v>
      </c>
      <c r="M83" s="29">
        <f t="shared" si="55"/>
        <v>36476.160000000003</v>
      </c>
      <c r="N83" s="29">
        <f t="shared" si="55"/>
        <v>36476.160000000003</v>
      </c>
      <c r="O83" s="53">
        <f t="shared" ref="O83" si="56">O84</f>
        <v>8.8260358678095025E-3</v>
      </c>
    </row>
    <row r="84" spans="1:15" ht="12.75">
      <c r="A84" s="314">
        <v>2</v>
      </c>
      <c r="B84" s="315">
        <v>2</v>
      </c>
      <c r="C84" s="315">
        <v>2</v>
      </c>
      <c r="D84" s="315">
        <v>1</v>
      </c>
      <c r="E84" s="315" t="s">
        <v>202</v>
      </c>
      <c r="F84" s="317" t="s">
        <v>95</v>
      </c>
      <c r="G84" s="27"/>
      <c r="H84" s="27"/>
      <c r="I84" s="27"/>
      <c r="J84" s="27"/>
      <c r="K84" s="27"/>
      <c r="L84" s="27"/>
      <c r="M84" s="27">
        <v>36476.160000000003</v>
      </c>
      <c r="N84" s="332">
        <f>SUBTOTAL(9,G84:M84)</f>
        <v>36476.160000000003</v>
      </c>
      <c r="O84" s="335">
        <f>IFERROR(N84/$N$18*100,"0.00")</f>
        <v>8.8260358678095025E-3</v>
      </c>
    </row>
    <row r="85" spans="1:15" ht="12.75">
      <c r="A85" s="311">
        <v>2</v>
      </c>
      <c r="B85" s="312">
        <v>2</v>
      </c>
      <c r="C85" s="312">
        <v>2</v>
      </c>
      <c r="D85" s="312">
        <v>2</v>
      </c>
      <c r="E85" s="312"/>
      <c r="F85" s="313" t="s">
        <v>96</v>
      </c>
      <c r="G85" s="30">
        <f t="shared" ref="G85:N85" si="57">G86</f>
        <v>0</v>
      </c>
      <c r="H85" s="29">
        <f t="shared" si="57"/>
        <v>0</v>
      </c>
      <c r="I85" s="29">
        <f t="shared" si="57"/>
        <v>0</v>
      </c>
      <c r="J85" s="29">
        <f t="shared" si="57"/>
        <v>0</v>
      </c>
      <c r="K85" s="29">
        <f t="shared" si="57"/>
        <v>0</v>
      </c>
      <c r="L85" s="29">
        <f t="shared" si="57"/>
        <v>0</v>
      </c>
      <c r="M85" s="29">
        <f t="shared" si="57"/>
        <v>0</v>
      </c>
      <c r="N85" s="29">
        <f t="shared" si="57"/>
        <v>0</v>
      </c>
      <c r="O85" s="53">
        <f t="shared" ref="O85" si="58">O86</f>
        <v>0</v>
      </c>
    </row>
    <row r="86" spans="1:15" ht="12.75">
      <c r="A86" s="314">
        <v>2</v>
      </c>
      <c r="B86" s="315">
        <v>2</v>
      </c>
      <c r="C86" s="315">
        <v>2</v>
      </c>
      <c r="D86" s="315">
        <v>2</v>
      </c>
      <c r="E86" s="315" t="s">
        <v>202</v>
      </c>
      <c r="F86" s="317" t="s">
        <v>96</v>
      </c>
      <c r="G86" s="27"/>
      <c r="H86" s="27"/>
      <c r="I86" s="27"/>
      <c r="J86" s="27"/>
      <c r="K86" s="27"/>
      <c r="L86" s="27"/>
      <c r="M86" s="27"/>
      <c r="N86" s="332">
        <f>SUBTOTAL(9,G86:M86)</f>
        <v>0</v>
      </c>
      <c r="O86" s="335">
        <f>IFERROR(N86/$N$18*100,"0.00")</f>
        <v>0</v>
      </c>
    </row>
    <row r="87" spans="1:15" ht="12.75">
      <c r="A87" s="308">
        <v>2</v>
      </c>
      <c r="B87" s="309">
        <v>2</v>
      </c>
      <c r="C87" s="309">
        <v>3</v>
      </c>
      <c r="D87" s="309"/>
      <c r="E87" s="309"/>
      <c r="F87" s="310" t="s">
        <v>25</v>
      </c>
      <c r="G87" s="32">
        <f t="shared" ref="G87:N87" si="59">+G88+G90</f>
        <v>0</v>
      </c>
      <c r="H87" s="32">
        <f t="shared" si="59"/>
        <v>0</v>
      </c>
      <c r="I87" s="32">
        <f t="shared" si="59"/>
        <v>0</v>
      </c>
      <c r="J87" s="32">
        <f t="shared" si="59"/>
        <v>0</v>
      </c>
      <c r="K87" s="32">
        <f t="shared" si="59"/>
        <v>0</v>
      </c>
      <c r="L87" s="32">
        <f t="shared" si="59"/>
        <v>0</v>
      </c>
      <c r="M87" s="32">
        <f t="shared" si="59"/>
        <v>0</v>
      </c>
      <c r="N87" s="32">
        <f t="shared" si="59"/>
        <v>0</v>
      </c>
      <c r="O87" s="32">
        <f t="shared" ref="O87" si="60">+O88+O90</f>
        <v>0</v>
      </c>
    </row>
    <row r="88" spans="1:15" ht="12.75">
      <c r="A88" s="311">
        <v>2</v>
      </c>
      <c r="B88" s="312">
        <v>2</v>
      </c>
      <c r="C88" s="312">
        <v>3</v>
      </c>
      <c r="D88" s="312">
        <v>1</v>
      </c>
      <c r="E88" s="312"/>
      <c r="F88" s="313" t="s">
        <v>97</v>
      </c>
      <c r="G88" s="30">
        <f>G89</f>
        <v>0</v>
      </c>
      <c r="H88" s="30">
        <f t="shared" ref="H88:O88" si="61">H89</f>
        <v>0</v>
      </c>
      <c r="I88" s="30">
        <f t="shared" si="61"/>
        <v>0</v>
      </c>
      <c r="J88" s="30">
        <f t="shared" si="61"/>
        <v>0</v>
      </c>
      <c r="K88" s="30">
        <f t="shared" si="61"/>
        <v>0</v>
      </c>
      <c r="L88" s="30">
        <f t="shared" si="61"/>
        <v>0</v>
      </c>
      <c r="M88" s="30">
        <f t="shared" si="61"/>
        <v>0</v>
      </c>
      <c r="N88" s="30">
        <f>N89</f>
        <v>0</v>
      </c>
      <c r="O88" s="54">
        <f t="shared" si="61"/>
        <v>0</v>
      </c>
    </row>
    <row r="89" spans="1:15" ht="12.75">
      <c r="A89" s="314">
        <v>2</v>
      </c>
      <c r="B89" s="315">
        <v>2</v>
      </c>
      <c r="C89" s="315">
        <v>3</v>
      </c>
      <c r="D89" s="315">
        <v>1</v>
      </c>
      <c r="E89" s="315" t="s">
        <v>202</v>
      </c>
      <c r="F89" s="317" t="s">
        <v>97</v>
      </c>
      <c r="G89" s="27"/>
      <c r="H89" s="27"/>
      <c r="I89" s="27"/>
      <c r="J89" s="27"/>
      <c r="K89" s="27"/>
      <c r="L89" s="27"/>
      <c r="M89" s="27"/>
      <c r="N89" s="332">
        <f>SUBTOTAL(9,G89:M89)</f>
        <v>0</v>
      </c>
      <c r="O89" s="334">
        <f>IFERROR(N89/$N$18*100,"0.00")</f>
        <v>0</v>
      </c>
    </row>
    <row r="90" spans="1:15" ht="12.75">
      <c r="A90" s="311">
        <v>2</v>
      </c>
      <c r="B90" s="312">
        <v>2</v>
      </c>
      <c r="C90" s="312">
        <v>3</v>
      </c>
      <c r="D90" s="312">
        <v>2</v>
      </c>
      <c r="E90" s="312"/>
      <c r="F90" s="313" t="s">
        <v>98</v>
      </c>
      <c r="G90" s="30">
        <f t="shared" ref="G90:N90" si="62">G91</f>
        <v>0</v>
      </c>
      <c r="H90" s="30">
        <f t="shared" si="62"/>
        <v>0</v>
      </c>
      <c r="I90" s="30">
        <f t="shared" si="62"/>
        <v>0</v>
      </c>
      <c r="J90" s="30">
        <f t="shared" si="62"/>
        <v>0</v>
      </c>
      <c r="K90" s="30">
        <f t="shared" si="62"/>
        <v>0</v>
      </c>
      <c r="L90" s="30">
        <f t="shared" si="62"/>
        <v>0</v>
      </c>
      <c r="M90" s="30">
        <f t="shared" si="62"/>
        <v>0</v>
      </c>
      <c r="N90" s="30">
        <f t="shared" si="62"/>
        <v>0</v>
      </c>
      <c r="O90" s="53">
        <f t="shared" ref="O90" si="63">O91</f>
        <v>0</v>
      </c>
    </row>
    <row r="91" spans="1:15" ht="12.75">
      <c r="A91" s="321">
        <v>2</v>
      </c>
      <c r="B91" s="315">
        <v>2</v>
      </c>
      <c r="C91" s="315">
        <v>3</v>
      </c>
      <c r="D91" s="315">
        <v>2</v>
      </c>
      <c r="E91" s="315" t="s">
        <v>202</v>
      </c>
      <c r="F91" s="322" t="s">
        <v>98</v>
      </c>
      <c r="G91" s="27"/>
      <c r="H91" s="27"/>
      <c r="I91" s="27"/>
      <c r="J91" s="27"/>
      <c r="K91" s="27"/>
      <c r="L91" s="27"/>
      <c r="M91" s="27"/>
      <c r="N91" s="332">
        <f>SUBTOTAL(9,G91:M91)</f>
        <v>0</v>
      </c>
      <c r="O91" s="334">
        <f>IFERROR(N91/$N$18*100,"0.00")</f>
        <v>0</v>
      </c>
    </row>
    <row r="92" spans="1:15" ht="12.75">
      <c r="A92" s="308">
        <v>2</v>
      </c>
      <c r="B92" s="309">
        <v>2</v>
      </c>
      <c r="C92" s="309">
        <v>4</v>
      </c>
      <c r="D92" s="309"/>
      <c r="E92" s="309"/>
      <c r="F92" s="310" t="s">
        <v>99</v>
      </c>
      <c r="G92" s="32">
        <f t="shared" ref="G92:N92" si="64">+G93+G95+G97</f>
        <v>0</v>
      </c>
      <c r="H92" s="32">
        <f t="shared" si="64"/>
        <v>0</v>
      </c>
      <c r="I92" s="32">
        <f t="shared" si="64"/>
        <v>0</v>
      </c>
      <c r="J92" s="32">
        <f t="shared" si="64"/>
        <v>0</v>
      </c>
      <c r="K92" s="32">
        <f t="shared" si="64"/>
        <v>0</v>
      </c>
      <c r="L92" s="32">
        <f t="shared" si="64"/>
        <v>0</v>
      </c>
      <c r="M92" s="32">
        <f t="shared" si="64"/>
        <v>0</v>
      </c>
      <c r="N92" s="32">
        <f t="shared" si="64"/>
        <v>0</v>
      </c>
      <c r="O92" s="32">
        <f t="shared" ref="O92" si="65">+O93+O95+O97</f>
        <v>0</v>
      </c>
    </row>
    <row r="93" spans="1:15" ht="12.75">
      <c r="A93" s="311">
        <v>2</v>
      </c>
      <c r="B93" s="312">
        <v>2</v>
      </c>
      <c r="C93" s="312">
        <v>4</v>
      </c>
      <c r="D93" s="312">
        <v>1</v>
      </c>
      <c r="E93" s="312"/>
      <c r="F93" s="320" t="s">
        <v>1026</v>
      </c>
      <c r="G93" s="30">
        <f t="shared" ref="G93:N93" si="66">G94</f>
        <v>0</v>
      </c>
      <c r="H93" s="29">
        <f t="shared" si="66"/>
        <v>0</v>
      </c>
      <c r="I93" s="29">
        <f t="shared" si="66"/>
        <v>0</v>
      </c>
      <c r="J93" s="29">
        <f t="shared" si="66"/>
        <v>0</v>
      </c>
      <c r="K93" s="29">
        <f t="shared" si="66"/>
        <v>0</v>
      </c>
      <c r="L93" s="29">
        <f t="shared" si="66"/>
        <v>0</v>
      </c>
      <c r="M93" s="29">
        <f t="shared" si="66"/>
        <v>0</v>
      </c>
      <c r="N93" s="29">
        <f t="shared" si="66"/>
        <v>0</v>
      </c>
      <c r="O93" s="53">
        <f t="shared" ref="O93" si="67">O94</f>
        <v>0</v>
      </c>
    </row>
    <row r="94" spans="1:15" ht="12.75">
      <c r="A94" s="314">
        <v>2</v>
      </c>
      <c r="B94" s="315">
        <v>2</v>
      </c>
      <c r="C94" s="315">
        <v>4</v>
      </c>
      <c r="D94" s="315">
        <v>1</v>
      </c>
      <c r="E94" s="315" t="s">
        <v>202</v>
      </c>
      <c r="F94" s="316" t="s">
        <v>1026</v>
      </c>
      <c r="G94" s="27"/>
      <c r="H94" s="27"/>
      <c r="I94" s="27"/>
      <c r="J94" s="27"/>
      <c r="K94" s="27"/>
      <c r="L94" s="27"/>
      <c r="M94" s="27"/>
      <c r="N94" s="332">
        <f>SUBTOTAL(9,G94:M94)</f>
        <v>0</v>
      </c>
      <c r="O94" s="335">
        <f>IFERROR(N94/$N$18*100,"0.00")</f>
        <v>0</v>
      </c>
    </row>
    <row r="95" spans="1:15" ht="12.75">
      <c r="A95" s="311">
        <v>2</v>
      </c>
      <c r="B95" s="312">
        <v>2</v>
      </c>
      <c r="C95" s="312">
        <v>4</v>
      </c>
      <c r="D95" s="312">
        <v>2</v>
      </c>
      <c r="E95" s="312"/>
      <c r="F95" s="320" t="s">
        <v>26</v>
      </c>
      <c r="G95" s="30">
        <f t="shared" ref="G95:N95" si="68">G96</f>
        <v>0</v>
      </c>
      <c r="H95" s="29">
        <f t="shared" si="68"/>
        <v>0</v>
      </c>
      <c r="I95" s="29">
        <f t="shared" si="68"/>
        <v>0</v>
      </c>
      <c r="J95" s="29">
        <f t="shared" si="68"/>
        <v>0</v>
      </c>
      <c r="K95" s="29">
        <f t="shared" si="68"/>
        <v>0</v>
      </c>
      <c r="L95" s="29">
        <f t="shared" si="68"/>
        <v>0</v>
      </c>
      <c r="M95" s="29">
        <f t="shared" si="68"/>
        <v>0</v>
      </c>
      <c r="N95" s="29">
        <f t="shared" si="68"/>
        <v>0</v>
      </c>
      <c r="O95" s="53">
        <f t="shared" ref="O95" si="69">O96</f>
        <v>0</v>
      </c>
    </row>
    <row r="96" spans="1:15" ht="12.75">
      <c r="A96" s="321">
        <v>2</v>
      </c>
      <c r="B96" s="315">
        <v>2</v>
      </c>
      <c r="C96" s="315">
        <v>4</v>
      </c>
      <c r="D96" s="315">
        <v>2</v>
      </c>
      <c r="E96" s="315" t="s">
        <v>202</v>
      </c>
      <c r="F96" s="322" t="s">
        <v>26</v>
      </c>
      <c r="G96" s="27"/>
      <c r="H96" s="27"/>
      <c r="I96" s="27"/>
      <c r="J96" s="27"/>
      <c r="K96" s="27"/>
      <c r="L96" s="27"/>
      <c r="M96" s="27"/>
      <c r="N96" s="332">
        <f>SUBTOTAL(9,G96:M96)</f>
        <v>0</v>
      </c>
      <c r="O96" s="335">
        <f>IFERROR(N96/$N$18*100,"0.00")</f>
        <v>0</v>
      </c>
    </row>
    <row r="97" spans="1:15" ht="12.75">
      <c r="A97" s="311">
        <v>2</v>
      </c>
      <c r="B97" s="312">
        <v>2</v>
      </c>
      <c r="C97" s="312">
        <v>4</v>
      </c>
      <c r="D97" s="312">
        <v>4</v>
      </c>
      <c r="E97" s="312"/>
      <c r="F97" s="320" t="s">
        <v>100</v>
      </c>
      <c r="G97" s="30">
        <f t="shared" ref="G97:N97" si="70">G98</f>
        <v>0</v>
      </c>
      <c r="H97" s="29">
        <f t="shared" si="70"/>
        <v>0</v>
      </c>
      <c r="I97" s="29">
        <f t="shared" si="70"/>
        <v>0</v>
      </c>
      <c r="J97" s="29">
        <f t="shared" si="70"/>
        <v>0</v>
      </c>
      <c r="K97" s="29">
        <f t="shared" si="70"/>
        <v>0</v>
      </c>
      <c r="L97" s="29">
        <f t="shared" si="70"/>
        <v>0</v>
      </c>
      <c r="M97" s="29">
        <f t="shared" si="70"/>
        <v>0</v>
      </c>
      <c r="N97" s="29">
        <f t="shared" si="70"/>
        <v>0</v>
      </c>
      <c r="O97" s="53">
        <f t="shared" ref="O97" si="71">O98</f>
        <v>0</v>
      </c>
    </row>
    <row r="98" spans="1:15" ht="12.75">
      <c r="A98" s="321">
        <v>2</v>
      </c>
      <c r="B98" s="315">
        <v>2</v>
      </c>
      <c r="C98" s="315">
        <v>4</v>
      </c>
      <c r="D98" s="315">
        <v>4</v>
      </c>
      <c r="E98" s="315" t="s">
        <v>202</v>
      </c>
      <c r="F98" s="322" t="s">
        <v>100</v>
      </c>
      <c r="G98" s="27"/>
      <c r="H98" s="27"/>
      <c r="I98" s="27"/>
      <c r="J98" s="27"/>
      <c r="K98" s="27"/>
      <c r="L98" s="27"/>
      <c r="M98" s="27"/>
      <c r="N98" s="332">
        <f>SUBTOTAL(9,G98:M98)</f>
        <v>0</v>
      </c>
      <c r="O98" s="335">
        <f>IFERROR(N98/$N$18*100,"0.00")</f>
        <v>0</v>
      </c>
    </row>
    <row r="99" spans="1:15" ht="12.75">
      <c r="A99" s="308">
        <v>2</v>
      </c>
      <c r="B99" s="309">
        <v>2</v>
      </c>
      <c r="C99" s="309">
        <v>5</v>
      </c>
      <c r="D99" s="309"/>
      <c r="E99" s="309"/>
      <c r="F99" s="310" t="s">
        <v>101</v>
      </c>
      <c r="G99" s="32">
        <f t="shared" ref="G99:O99" si="72">+G100+G102+G104+G110+G112+G114</f>
        <v>0</v>
      </c>
      <c r="H99" s="32">
        <f t="shared" si="72"/>
        <v>0</v>
      </c>
      <c r="I99" s="32">
        <f t="shared" si="72"/>
        <v>0</v>
      </c>
      <c r="J99" s="32">
        <f t="shared" si="72"/>
        <v>0</v>
      </c>
      <c r="K99" s="32">
        <f t="shared" si="72"/>
        <v>0</v>
      </c>
      <c r="L99" s="32">
        <f t="shared" si="72"/>
        <v>0</v>
      </c>
      <c r="M99" s="32">
        <f t="shared" si="72"/>
        <v>490500</v>
      </c>
      <c r="N99" s="32">
        <f t="shared" si="72"/>
        <v>490500</v>
      </c>
      <c r="O99" s="32">
        <f t="shared" si="72"/>
        <v>0.11868493265630375</v>
      </c>
    </row>
    <row r="100" spans="1:15" ht="12.75">
      <c r="A100" s="311">
        <v>2</v>
      </c>
      <c r="B100" s="312">
        <v>2</v>
      </c>
      <c r="C100" s="312">
        <v>5</v>
      </c>
      <c r="D100" s="312">
        <v>1</v>
      </c>
      <c r="E100" s="312"/>
      <c r="F100" s="320" t="s">
        <v>102</v>
      </c>
      <c r="G100" s="30">
        <f t="shared" ref="G100:N100" si="73">G101</f>
        <v>0</v>
      </c>
      <c r="H100" s="30">
        <f t="shared" si="73"/>
        <v>0</v>
      </c>
      <c r="I100" s="30">
        <f t="shared" si="73"/>
        <v>0</v>
      </c>
      <c r="J100" s="30">
        <f t="shared" si="73"/>
        <v>0</v>
      </c>
      <c r="K100" s="30">
        <f t="shared" si="73"/>
        <v>0</v>
      </c>
      <c r="L100" s="30">
        <f t="shared" si="73"/>
        <v>0</v>
      </c>
      <c r="M100" s="30">
        <f t="shared" si="73"/>
        <v>490500</v>
      </c>
      <c r="N100" s="30">
        <f t="shared" si="73"/>
        <v>490500</v>
      </c>
      <c r="O100" s="54">
        <f t="shared" ref="O100" si="74">O101</f>
        <v>0.11868493265630375</v>
      </c>
    </row>
    <row r="101" spans="1:15" ht="12.75">
      <c r="A101" s="321">
        <v>2</v>
      </c>
      <c r="B101" s="315">
        <v>2</v>
      </c>
      <c r="C101" s="315">
        <v>5</v>
      </c>
      <c r="D101" s="315">
        <v>1</v>
      </c>
      <c r="E101" s="315" t="s">
        <v>202</v>
      </c>
      <c r="F101" s="322" t="s">
        <v>102</v>
      </c>
      <c r="G101" s="27"/>
      <c r="H101" s="27"/>
      <c r="I101" s="27"/>
      <c r="J101" s="27"/>
      <c r="K101" s="27"/>
      <c r="L101" s="27"/>
      <c r="M101" s="27">
        <v>490500</v>
      </c>
      <c r="N101" s="332">
        <f>SUBTOTAL(9,G101:M101)</f>
        <v>490500</v>
      </c>
      <c r="O101" s="335">
        <f>IFERROR(N101/$N$18*100,"0.00")</f>
        <v>0.11868493265630375</v>
      </c>
    </row>
    <row r="102" spans="1:15" ht="12.75">
      <c r="A102" s="323">
        <v>2</v>
      </c>
      <c r="B102" s="312">
        <v>2</v>
      </c>
      <c r="C102" s="312">
        <v>5</v>
      </c>
      <c r="D102" s="312">
        <v>2</v>
      </c>
      <c r="E102" s="312"/>
      <c r="F102" s="324" t="s">
        <v>1027</v>
      </c>
      <c r="G102" s="30">
        <f t="shared" ref="G102:N102" si="75">G103</f>
        <v>0</v>
      </c>
      <c r="H102" s="29">
        <f t="shared" si="75"/>
        <v>0</v>
      </c>
      <c r="I102" s="29">
        <f t="shared" si="75"/>
        <v>0</v>
      </c>
      <c r="J102" s="29">
        <f t="shared" si="75"/>
        <v>0</v>
      </c>
      <c r="K102" s="29">
        <f t="shared" si="75"/>
        <v>0</v>
      </c>
      <c r="L102" s="29">
        <f t="shared" si="75"/>
        <v>0</v>
      </c>
      <c r="M102" s="29">
        <f t="shared" si="75"/>
        <v>0</v>
      </c>
      <c r="N102" s="29">
        <f t="shared" si="75"/>
        <v>0</v>
      </c>
      <c r="O102" s="53">
        <f t="shared" ref="O102" si="76">O103</f>
        <v>0</v>
      </c>
    </row>
    <row r="103" spans="1:15" ht="12.75">
      <c r="A103" s="321">
        <v>2</v>
      </c>
      <c r="B103" s="315">
        <v>2</v>
      </c>
      <c r="C103" s="315">
        <v>5</v>
      </c>
      <c r="D103" s="315">
        <v>2</v>
      </c>
      <c r="E103" s="315" t="s">
        <v>202</v>
      </c>
      <c r="F103" s="322" t="s">
        <v>1027</v>
      </c>
      <c r="G103" s="27"/>
      <c r="H103" s="27"/>
      <c r="I103" s="27"/>
      <c r="J103" s="27"/>
      <c r="K103" s="27"/>
      <c r="L103" s="27"/>
      <c r="M103" s="27"/>
      <c r="N103" s="332">
        <f>SUBTOTAL(9,G103:M103)</f>
        <v>0</v>
      </c>
      <c r="O103" s="335">
        <f>IFERROR(N103/$N$18*100,"0.00")</f>
        <v>0</v>
      </c>
    </row>
    <row r="104" spans="1:15" ht="12.75">
      <c r="A104" s="323">
        <v>2</v>
      </c>
      <c r="B104" s="312">
        <v>2</v>
      </c>
      <c r="C104" s="312">
        <v>5</v>
      </c>
      <c r="D104" s="312">
        <v>3</v>
      </c>
      <c r="E104" s="312"/>
      <c r="F104" s="324" t="s">
        <v>1028</v>
      </c>
      <c r="G104" s="30">
        <f t="shared" ref="G104:N104" si="77">SUM(G105:G109)</f>
        <v>0</v>
      </c>
      <c r="H104" s="30">
        <f t="shared" si="77"/>
        <v>0</v>
      </c>
      <c r="I104" s="30">
        <f t="shared" si="77"/>
        <v>0</v>
      </c>
      <c r="J104" s="30">
        <f t="shared" si="77"/>
        <v>0</v>
      </c>
      <c r="K104" s="30">
        <f t="shared" si="77"/>
        <v>0</v>
      </c>
      <c r="L104" s="30">
        <f t="shared" si="77"/>
        <v>0</v>
      </c>
      <c r="M104" s="30">
        <f t="shared" si="77"/>
        <v>0</v>
      </c>
      <c r="N104" s="30">
        <f t="shared" si="77"/>
        <v>0</v>
      </c>
      <c r="O104" s="54">
        <f t="shared" ref="O104" si="78">SUM(O105:O109)</f>
        <v>0</v>
      </c>
    </row>
    <row r="105" spans="1:15" ht="12.75">
      <c r="A105" s="321">
        <v>2</v>
      </c>
      <c r="B105" s="315">
        <v>2</v>
      </c>
      <c r="C105" s="315">
        <v>5</v>
      </c>
      <c r="D105" s="315">
        <v>3</v>
      </c>
      <c r="E105" s="315" t="s">
        <v>202</v>
      </c>
      <c r="F105" s="322" t="s">
        <v>103</v>
      </c>
      <c r="G105" s="27"/>
      <c r="H105" s="27"/>
      <c r="I105" s="27"/>
      <c r="J105" s="27"/>
      <c r="K105" s="27"/>
      <c r="L105" s="27"/>
      <c r="M105" s="27"/>
      <c r="N105" s="332">
        <f>SUBTOTAL(9,G105:M105)</f>
        <v>0</v>
      </c>
      <c r="O105" s="335">
        <f>IFERROR(N105/$N$18*100,"0.00")</f>
        <v>0</v>
      </c>
    </row>
    <row r="106" spans="1:15" ht="12.75">
      <c r="A106" s="321">
        <v>2</v>
      </c>
      <c r="B106" s="315">
        <v>2</v>
      </c>
      <c r="C106" s="315">
        <v>5</v>
      </c>
      <c r="D106" s="315">
        <v>3</v>
      </c>
      <c r="E106" s="315" t="s">
        <v>203</v>
      </c>
      <c r="F106" s="322" t="s">
        <v>104</v>
      </c>
      <c r="G106" s="27"/>
      <c r="H106" s="27"/>
      <c r="I106" s="27"/>
      <c r="J106" s="27"/>
      <c r="K106" s="27"/>
      <c r="L106" s="27"/>
      <c r="M106" s="27"/>
      <c r="N106" s="332">
        <f>SUBTOTAL(9,G106:M106)</f>
        <v>0</v>
      </c>
      <c r="O106" s="335">
        <f t="shared" ref="O106:O111" si="79">IFERROR(N106/$N$18*100,"0.00")</f>
        <v>0</v>
      </c>
    </row>
    <row r="107" spans="1:15" ht="12.75">
      <c r="A107" s="321">
        <v>2</v>
      </c>
      <c r="B107" s="315">
        <v>2</v>
      </c>
      <c r="C107" s="315">
        <v>5</v>
      </c>
      <c r="D107" s="315">
        <v>3</v>
      </c>
      <c r="E107" s="315" t="s">
        <v>204</v>
      </c>
      <c r="F107" s="322" t="s">
        <v>105</v>
      </c>
      <c r="G107" s="27"/>
      <c r="H107" s="27"/>
      <c r="I107" s="27"/>
      <c r="J107" s="27"/>
      <c r="K107" s="27"/>
      <c r="L107" s="27"/>
      <c r="M107" s="27"/>
      <c r="N107" s="332">
        <f>SUBTOTAL(9,G107:M107)</f>
        <v>0</v>
      </c>
      <c r="O107" s="335">
        <f t="shared" si="79"/>
        <v>0</v>
      </c>
    </row>
    <row r="108" spans="1:15" ht="12.75">
      <c r="A108" s="321">
        <v>2</v>
      </c>
      <c r="B108" s="315">
        <v>2</v>
      </c>
      <c r="C108" s="315">
        <v>5</v>
      </c>
      <c r="D108" s="315">
        <v>3</v>
      </c>
      <c r="E108" s="315" t="s">
        <v>205</v>
      </c>
      <c r="F108" s="322" t="s">
        <v>106</v>
      </c>
      <c r="G108" s="27"/>
      <c r="H108" s="27"/>
      <c r="I108" s="27"/>
      <c r="J108" s="27"/>
      <c r="K108" s="27"/>
      <c r="L108" s="27"/>
      <c r="M108" s="27"/>
      <c r="N108" s="332">
        <f>SUBTOTAL(9,G108:M108)</f>
        <v>0</v>
      </c>
      <c r="O108" s="335">
        <f t="shared" si="79"/>
        <v>0</v>
      </c>
    </row>
    <row r="109" spans="1:15" ht="12.75">
      <c r="A109" s="321">
        <v>2</v>
      </c>
      <c r="B109" s="315">
        <v>2</v>
      </c>
      <c r="C109" s="315">
        <v>5</v>
      </c>
      <c r="D109" s="315">
        <v>3</v>
      </c>
      <c r="E109" s="315" t="s">
        <v>208</v>
      </c>
      <c r="F109" s="322" t="s">
        <v>107</v>
      </c>
      <c r="G109" s="27"/>
      <c r="H109" s="27"/>
      <c r="I109" s="27"/>
      <c r="J109" s="27"/>
      <c r="K109" s="27"/>
      <c r="L109" s="27"/>
      <c r="M109" s="27"/>
      <c r="N109" s="332">
        <f>SUBTOTAL(9,G109:M109)</f>
        <v>0</v>
      </c>
      <c r="O109" s="335">
        <f t="shared" si="79"/>
        <v>0</v>
      </c>
    </row>
    <row r="110" spans="1:15" ht="12.75">
      <c r="A110" s="311">
        <v>2</v>
      </c>
      <c r="B110" s="312">
        <v>2</v>
      </c>
      <c r="C110" s="312">
        <v>5</v>
      </c>
      <c r="D110" s="312">
        <v>4</v>
      </c>
      <c r="E110" s="312"/>
      <c r="F110" s="320" t="s">
        <v>108</v>
      </c>
      <c r="G110" s="29">
        <f t="shared" ref="G110:N110" si="80">+G111</f>
        <v>0</v>
      </c>
      <c r="H110" s="29">
        <f t="shared" si="80"/>
        <v>0</v>
      </c>
      <c r="I110" s="29">
        <f t="shared" si="80"/>
        <v>0</v>
      </c>
      <c r="J110" s="29">
        <f t="shared" si="80"/>
        <v>0</v>
      </c>
      <c r="K110" s="29">
        <f t="shared" si="80"/>
        <v>0</v>
      </c>
      <c r="L110" s="29">
        <f t="shared" si="80"/>
        <v>0</v>
      </c>
      <c r="M110" s="29">
        <f t="shared" si="80"/>
        <v>0</v>
      </c>
      <c r="N110" s="29">
        <f t="shared" si="80"/>
        <v>0</v>
      </c>
      <c r="O110" s="54">
        <f t="shared" ref="O110" si="81">+O111</f>
        <v>0</v>
      </c>
    </row>
    <row r="111" spans="1:15" ht="12.75">
      <c r="A111" s="321">
        <v>2</v>
      </c>
      <c r="B111" s="315">
        <v>2</v>
      </c>
      <c r="C111" s="315">
        <v>5</v>
      </c>
      <c r="D111" s="315">
        <v>4</v>
      </c>
      <c r="E111" s="315" t="s">
        <v>202</v>
      </c>
      <c r="F111" s="322" t="s">
        <v>108</v>
      </c>
      <c r="G111" s="27"/>
      <c r="H111" s="27"/>
      <c r="I111" s="27"/>
      <c r="J111" s="27"/>
      <c r="K111" s="27"/>
      <c r="L111" s="27"/>
      <c r="M111" s="27"/>
      <c r="N111" s="332">
        <f>SUBTOTAL(9,G111:M111)</f>
        <v>0</v>
      </c>
      <c r="O111" s="335">
        <f t="shared" si="79"/>
        <v>0</v>
      </c>
    </row>
    <row r="112" spans="1:15" ht="12.75">
      <c r="A112" s="323">
        <v>2</v>
      </c>
      <c r="B112" s="312">
        <v>2</v>
      </c>
      <c r="C112" s="312">
        <v>5</v>
      </c>
      <c r="D112" s="312">
        <v>8</v>
      </c>
      <c r="E112" s="312"/>
      <c r="F112" s="324" t="s">
        <v>109</v>
      </c>
      <c r="G112" s="30">
        <f t="shared" ref="G112:N112" si="82">G113</f>
        <v>0</v>
      </c>
      <c r="H112" s="29">
        <f t="shared" si="82"/>
        <v>0</v>
      </c>
      <c r="I112" s="29">
        <f t="shared" si="82"/>
        <v>0</v>
      </c>
      <c r="J112" s="29">
        <f t="shared" si="82"/>
        <v>0</v>
      </c>
      <c r="K112" s="29">
        <f t="shared" si="82"/>
        <v>0</v>
      </c>
      <c r="L112" s="29">
        <f t="shared" si="82"/>
        <v>0</v>
      </c>
      <c r="M112" s="29">
        <f t="shared" si="82"/>
        <v>0</v>
      </c>
      <c r="N112" s="29">
        <f t="shared" si="82"/>
        <v>0</v>
      </c>
      <c r="O112" s="53">
        <f t="shared" ref="O112" si="83">O113</f>
        <v>0</v>
      </c>
    </row>
    <row r="113" spans="1:15" ht="12.75">
      <c r="A113" s="321">
        <v>2</v>
      </c>
      <c r="B113" s="315">
        <v>2</v>
      </c>
      <c r="C113" s="315">
        <v>5</v>
      </c>
      <c r="D113" s="315">
        <v>8</v>
      </c>
      <c r="E113" s="315" t="s">
        <v>202</v>
      </c>
      <c r="F113" s="322" t="s">
        <v>109</v>
      </c>
      <c r="G113" s="27"/>
      <c r="H113" s="27"/>
      <c r="I113" s="27"/>
      <c r="J113" s="27"/>
      <c r="K113" s="27"/>
      <c r="L113" s="27"/>
      <c r="M113" s="27"/>
      <c r="N113" s="332">
        <f>SUBTOTAL(9,G113:M113)</f>
        <v>0</v>
      </c>
      <c r="O113" s="335">
        <f>IFERROR(N113/$N$18*100,"0.00")</f>
        <v>0</v>
      </c>
    </row>
    <row r="114" spans="1:15" ht="12.75">
      <c r="A114" s="323">
        <v>2</v>
      </c>
      <c r="B114" s="312">
        <v>2</v>
      </c>
      <c r="C114" s="312">
        <v>5</v>
      </c>
      <c r="D114" s="312">
        <v>9</v>
      </c>
      <c r="E114" s="312"/>
      <c r="F114" s="324" t="s">
        <v>1029</v>
      </c>
      <c r="G114" s="29">
        <f>+G115</f>
        <v>0</v>
      </c>
      <c r="H114" s="29">
        <f t="shared" ref="H114:N114" si="84">H115</f>
        <v>0</v>
      </c>
      <c r="I114" s="29">
        <f t="shared" si="84"/>
        <v>0</v>
      </c>
      <c r="J114" s="29">
        <f t="shared" si="84"/>
        <v>0</v>
      </c>
      <c r="K114" s="29">
        <f t="shared" si="84"/>
        <v>0</v>
      </c>
      <c r="L114" s="29">
        <f t="shared" si="84"/>
        <v>0</v>
      </c>
      <c r="M114" s="29">
        <f t="shared" si="84"/>
        <v>0</v>
      </c>
      <c r="N114" s="29">
        <f t="shared" si="84"/>
        <v>0</v>
      </c>
      <c r="O114" s="53">
        <f t="shared" ref="O114" si="85">O115</f>
        <v>0</v>
      </c>
    </row>
    <row r="115" spans="1:15" ht="12.75">
      <c r="A115" s="321">
        <v>2</v>
      </c>
      <c r="B115" s="315">
        <v>2</v>
      </c>
      <c r="C115" s="315">
        <v>5</v>
      </c>
      <c r="D115" s="315">
        <v>8</v>
      </c>
      <c r="E115" s="315" t="s">
        <v>202</v>
      </c>
      <c r="F115" s="322" t="s">
        <v>1030</v>
      </c>
      <c r="G115" s="27"/>
      <c r="H115" s="27"/>
      <c r="I115" s="27"/>
      <c r="J115" s="27"/>
      <c r="K115" s="27"/>
      <c r="L115" s="27"/>
      <c r="M115" s="27"/>
      <c r="N115" s="332">
        <f>SUBTOTAL(9,G115:M115)</f>
        <v>0</v>
      </c>
      <c r="O115" s="335">
        <f>IFERROR(N115/$N$18*100,"0.00")</f>
        <v>0</v>
      </c>
    </row>
    <row r="116" spans="1:15" ht="12.75">
      <c r="A116" s="308">
        <v>2</v>
      </c>
      <c r="B116" s="309">
        <v>2</v>
      </c>
      <c r="C116" s="309">
        <v>6</v>
      </c>
      <c r="D116" s="309"/>
      <c r="E116" s="309"/>
      <c r="F116" s="310" t="s">
        <v>110</v>
      </c>
      <c r="G116" s="32">
        <f t="shared" ref="G116:O116" si="86">+G117+G119+G121+G123</f>
        <v>0</v>
      </c>
      <c r="H116" s="373">
        <f t="shared" si="86"/>
        <v>0</v>
      </c>
      <c r="I116" s="373">
        <f t="shared" si="86"/>
        <v>0</v>
      </c>
      <c r="J116" s="373">
        <f t="shared" si="86"/>
        <v>0</v>
      </c>
      <c r="K116" s="373">
        <f t="shared" si="86"/>
        <v>0</v>
      </c>
      <c r="L116" s="373">
        <f t="shared" si="86"/>
        <v>0</v>
      </c>
      <c r="M116" s="373">
        <f t="shared" si="86"/>
        <v>273057.94</v>
      </c>
      <c r="N116" s="373">
        <f t="shared" si="86"/>
        <v>273057.94</v>
      </c>
      <c r="O116" s="52">
        <f t="shared" si="86"/>
        <v>6.6071076901465908E-2</v>
      </c>
    </row>
    <row r="117" spans="1:15" ht="12.75">
      <c r="A117" s="311">
        <v>2</v>
      </c>
      <c r="B117" s="312">
        <v>2</v>
      </c>
      <c r="C117" s="312">
        <v>6</v>
      </c>
      <c r="D117" s="312">
        <v>1</v>
      </c>
      <c r="E117" s="312"/>
      <c r="F117" s="320" t="s">
        <v>246</v>
      </c>
      <c r="G117" s="30">
        <f t="shared" ref="G117:N117" si="87">G118</f>
        <v>0</v>
      </c>
      <c r="H117" s="29">
        <f t="shared" si="87"/>
        <v>0</v>
      </c>
      <c r="I117" s="29">
        <f t="shared" si="87"/>
        <v>0</v>
      </c>
      <c r="J117" s="29">
        <f t="shared" si="87"/>
        <v>0</v>
      </c>
      <c r="K117" s="29">
        <f t="shared" si="87"/>
        <v>0</v>
      </c>
      <c r="L117" s="29">
        <f t="shared" si="87"/>
        <v>0</v>
      </c>
      <c r="M117" s="29">
        <f t="shared" si="87"/>
        <v>273057.94</v>
      </c>
      <c r="N117" s="29">
        <f t="shared" si="87"/>
        <v>273057.94</v>
      </c>
      <c r="O117" s="53">
        <f t="shared" ref="O117" si="88">O118</f>
        <v>6.6071076901465908E-2</v>
      </c>
    </row>
    <row r="118" spans="1:15" ht="12.75">
      <c r="A118" s="321">
        <v>2</v>
      </c>
      <c r="B118" s="315">
        <v>2</v>
      </c>
      <c r="C118" s="315">
        <v>6</v>
      </c>
      <c r="D118" s="315">
        <v>1</v>
      </c>
      <c r="E118" s="315" t="s">
        <v>202</v>
      </c>
      <c r="F118" s="322" t="s">
        <v>246</v>
      </c>
      <c r="G118" s="27"/>
      <c r="H118" s="27"/>
      <c r="I118" s="27"/>
      <c r="J118" s="27"/>
      <c r="K118" s="27"/>
      <c r="L118" s="27"/>
      <c r="M118" s="27">
        <v>273057.94</v>
      </c>
      <c r="N118" s="332">
        <f>SUBTOTAL(9,G118:M118)</f>
        <v>273057.94</v>
      </c>
      <c r="O118" s="335">
        <f>IFERROR(N118/$N$18*100,"0.00")</f>
        <v>6.6071076901465908E-2</v>
      </c>
    </row>
    <row r="119" spans="1:15" ht="12.75">
      <c r="A119" s="311">
        <v>2</v>
      </c>
      <c r="B119" s="312">
        <v>2</v>
      </c>
      <c r="C119" s="312">
        <v>6</v>
      </c>
      <c r="D119" s="312">
        <v>2</v>
      </c>
      <c r="E119" s="312"/>
      <c r="F119" s="320" t="s">
        <v>111</v>
      </c>
      <c r="G119" s="30">
        <f t="shared" ref="G119:N119" si="89">G120</f>
        <v>0</v>
      </c>
      <c r="H119" s="29">
        <f t="shared" si="89"/>
        <v>0</v>
      </c>
      <c r="I119" s="29">
        <f t="shared" si="89"/>
        <v>0</v>
      </c>
      <c r="J119" s="29">
        <f t="shared" si="89"/>
        <v>0</v>
      </c>
      <c r="K119" s="29">
        <f t="shared" si="89"/>
        <v>0</v>
      </c>
      <c r="L119" s="29">
        <f t="shared" si="89"/>
        <v>0</v>
      </c>
      <c r="M119" s="29">
        <f t="shared" si="89"/>
        <v>0</v>
      </c>
      <c r="N119" s="29">
        <f t="shared" si="89"/>
        <v>0</v>
      </c>
      <c r="O119" s="53">
        <f t="shared" ref="O119" si="90">O120</f>
        <v>0</v>
      </c>
    </row>
    <row r="120" spans="1:15" ht="12.75">
      <c r="A120" s="321">
        <v>2</v>
      </c>
      <c r="B120" s="315">
        <v>2</v>
      </c>
      <c r="C120" s="315">
        <v>6</v>
      </c>
      <c r="D120" s="315">
        <v>2</v>
      </c>
      <c r="E120" s="315" t="s">
        <v>202</v>
      </c>
      <c r="F120" s="322" t="s">
        <v>111</v>
      </c>
      <c r="G120" s="27"/>
      <c r="H120" s="27"/>
      <c r="I120" s="27"/>
      <c r="J120" s="27"/>
      <c r="K120" s="27"/>
      <c r="L120" s="27"/>
      <c r="M120" s="27"/>
      <c r="N120" s="332">
        <f>SUBTOTAL(9,G120:M120)</f>
        <v>0</v>
      </c>
      <c r="O120" s="335">
        <f>IFERROR(N120/$N$18*100,"0.00")</f>
        <v>0</v>
      </c>
    </row>
    <row r="121" spans="1:15" ht="12.75">
      <c r="A121" s="311">
        <v>2</v>
      </c>
      <c r="B121" s="312">
        <v>2</v>
      </c>
      <c r="C121" s="312">
        <v>6</v>
      </c>
      <c r="D121" s="312">
        <v>3</v>
      </c>
      <c r="E121" s="312"/>
      <c r="F121" s="320" t="s">
        <v>112</v>
      </c>
      <c r="G121" s="30">
        <f t="shared" ref="G121:N121" si="91">G122</f>
        <v>0</v>
      </c>
      <c r="H121" s="29">
        <f t="shared" si="91"/>
        <v>0</v>
      </c>
      <c r="I121" s="29">
        <f t="shared" si="91"/>
        <v>0</v>
      </c>
      <c r="J121" s="29">
        <f t="shared" si="91"/>
        <v>0</v>
      </c>
      <c r="K121" s="29">
        <f t="shared" si="91"/>
        <v>0</v>
      </c>
      <c r="L121" s="29">
        <f t="shared" si="91"/>
        <v>0</v>
      </c>
      <c r="M121" s="29">
        <f t="shared" si="91"/>
        <v>0</v>
      </c>
      <c r="N121" s="29">
        <f t="shared" si="91"/>
        <v>0</v>
      </c>
      <c r="O121" s="53">
        <f t="shared" ref="O121" si="92">O122</f>
        <v>0</v>
      </c>
    </row>
    <row r="122" spans="1:15" ht="12.75">
      <c r="A122" s="321">
        <v>2</v>
      </c>
      <c r="B122" s="315">
        <v>2</v>
      </c>
      <c r="C122" s="315">
        <v>6</v>
      </c>
      <c r="D122" s="315">
        <v>3</v>
      </c>
      <c r="E122" s="315" t="s">
        <v>202</v>
      </c>
      <c r="F122" s="322" t="s">
        <v>112</v>
      </c>
      <c r="G122" s="27"/>
      <c r="H122" s="27"/>
      <c r="I122" s="27"/>
      <c r="J122" s="27"/>
      <c r="K122" s="27"/>
      <c r="L122" s="27"/>
      <c r="M122" s="27"/>
      <c r="N122" s="332">
        <f>SUBTOTAL(9,G122:M122)</f>
        <v>0</v>
      </c>
      <c r="O122" s="335">
        <f>IFERROR(N122/$N$18*100,"0.00")</f>
        <v>0</v>
      </c>
    </row>
    <row r="123" spans="1:15" ht="12.75">
      <c r="A123" s="323">
        <v>2</v>
      </c>
      <c r="B123" s="312">
        <v>2</v>
      </c>
      <c r="C123" s="312">
        <v>6</v>
      </c>
      <c r="D123" s="312">
        <v>9</v>
      </c>
      <c r="E123" s="312"/>
      <c r="F123" s="324" t="s">
        <v>207</v>
      </c>
      <c r="G123" s="29">
        <f>+G124</f>
        <v>0</v>
      </c>
      <c r="H123" s="29">
        <f t="shared" ref="H123:N123" si="93">H124</f>
        <v>0</v>
      </c>
      <c r="I123" s="29">
        <f t="shared" si="93"/>
        <v>0</v>
      </c>
      <c r="J123" s="29">
        <f t="shared" si="93"/>
        <v>0</v>
      </c>
      <c r="K123" s="29">
        <f t="shared" si="93"/>
        <v>0</v>
      </c>
      <c r="L123" s="29">
        <f t="shared" si="93"/>
        <v>0</v>
      </c>
      <c r="M123" s="29">
        <f t="shared" si="93"/>
        <v>0</v>
      </c>
      <c r="N123" s="29">
        <f t="shared" si="93"/>
        <v>0</v>
      </c>
      <c r="O123" s="53">
        <f t="shared" ref="O123" si="94">O124</f>
        <v>0</v>
      </c>
    </row>
    <row r="124" spans="1:15" ht="12.75">
      <c r="A124" s="321">
        <v>2</v>
      </c>
      <c r="B124" s="315">
        <v>2</v>
      </c>
      <c r="C124" s="315">
        <v>6</v>
      </c>
      <c r="D124" s="315">
        <v>9</v>
      </c>
      <c r="E124" s="315" t="s">
        <v>202</v>
      </c>
      <c r="F124" s="322" t="s">
        <v>207</v>
      </c>
      <c r="G124" s="27"/>
      <c r="H124" s="27"/>
      <c r="I124" s="27"/>
      <c r="J124" s="27"/>
      <c r="K124" s="27"/>
      <c r="L124" s="27"/>
      <c r="M124" s="27"/>
      <c r="N124" s="332">
        <f>SUBTOTAL(9,G124:M124)</f>
        <v>0</v>
      </c>
      <c r="O124" s="335">
        <f>IFERROR(N124/$N$18*100,"0.00")</f>
        <v>0</v>
      </c>
    </row>
    <row r="125" spans="1:15" ht="12.75">
      <c r="A125" s="308">
        <v>2</v>
      </c>
      <c r="B125" s="309">
        <v>2</v>
      </c>
      <c r="C125" s="309">
        <v>7</v>
      </c>
      <c r="D125" s="309"/>
      <c r="E125" s="309"/>
      <c r="F125" s="310" t="s">
        <v>113</v>
      </c>
      <c r="G125" s="32">
        <f t="shared" ref="G125:N125" si="95">+G126+G131+G141</f>
        <v>0</v>
      </c>
      <c r="H125" s="32">
        <f t="shared" si="95"/>
        <v>0</v>
      </c>
      <c r="I125" s="32">
        <f t="shared" si="95"/>
        <v>0</v>
      </c>
      <c r="J125" s="32">
        <f t="shared" si="95"/>
        <v>0</v>
      </c>
      <c r="K125" s="32">
        <f t="shared" si="95"/>
        <v>5946541.8899999997</v>
      </c>
      <c r="L125" s="32">
        <f t="shared" si="95"/>
        <v>0</v>
      </c>
      <c r="M125" s="32">
        <f t="shared" si="95"/>
        <v>4214779.7</v>
      </c>
      <c r="N125" s="32">
        <f t="shared" si="95"/>
        <v>10161321.59</v>
      </c>
      <c r="O125" s="52">
        <f>+O126+O128+O130+O136+O138+O140+O142+O144</f>
        <v>1.735369503229776</v>
      </c>
    </row>
    <row r="126" spans="1:15" ht="12.75">
      <c r="A126" s="323">
        <v>2</v>
      </c>
      <c r="B126" s="312">
        <v>2</v>
      </c>
      <c r="C126" s="312">
        <v>7</v>
      </c>
      <c r="D126" s="312">
        <v>1</v>
      </c>
      <c r="E126" s="312"/>
      <c r="F126" s="324" t="s">
        <v>1031</v>
      </c>
      <c r="G126" s="30">
        <f t="shared" ref="G126:M126" si="96">SUM(G127:G130)</f>
        <v>0</v>
      </c>
      <c r="H126" s="30">
        <f t="shared" si="96"/>
        <v>0</v>
      </c>
      <c r="I126" s="30">
        <f t="shared" si="96"/>
        <v>0</v>
      </c>
      <c r="J126" s="30">
        <f t="shared" si="96"/>
        <v>0</v>
      </c>
      <c r="K126" s="30">
        <f t="shared" si="96"/>
        <v>5946541.8899999997</v>
      </c>
      <c r="L126" s="30">
        <f t="shared" si="96"/>
        <v>0</v>
      </c>
      <c r="M126" s="30">
        <f t="shared" si="96"/>
        <v>955637.53999999992</v>
      </c>
      <c r="N126" s="30">
        <f t="shared" ref="N126" si="97">SUM(N127:N130)</f>
        <v>6902179.4300000006</v>
      </c>
      <c r="O126" s="54">
        <f>SUM(O127:O130)</f>
        <v>1.6701013268731395</v>
      </c>
    </row>
    <row r="127" spans="1:15" ht="12.75">
      <c r="A127" s="314">
        <v>2</v>
      </c>
      <c r="B127" s="315">
        <v>2</v>
      </c>
      <c r="C127" s="315">
        <v>7</v>
      </c>
      <c r="D127" s="315">
        <v>1</v>
      </c>
      <c r="E127" s="315" t="s">
        <v>202</v>
      </c>
      <c r="F127" s="325" t="s">
        <v>1032</v>
      </c>
      <c r="G127" s="27"/>
      <c r="H127" s="27"/>
      <c r="I127" s="27"/>
      <c r="J127" s="27"/>
      <c r="K127" s="27">
        <v>5946541.8899999997</v>
      </c>
      <c r="L127" s="27"/>
      <c r="M127" s="27"/>
      <c r="N127" s="332">
        <f>SUBTOTAL(9,G127:M127)</f>
        <v>5946541.8899999997</v>
      </c>
      <c r="O127" s="335">
        <f>IFERROR(N127/$N$18*100,"0.00")</f>
        <v>1.43886834608061</v>
      </c>
    </row>
    <row r="128" spans="1:15" ht="12.75">
      <c r="A128" s="314">
        <v>2</v>
      </c>
      <c r="B128" s="315">
        <v>2</v>
      </c>
      <c r="C128" s="315">
        <v>7</v>
      </c>
      <c r="D128" s="315">
        <v>1</v>
      </c>
      <c r="E128" s="315" t="s">
        <v>234</v>
      </c>
      <c r="F128" s="325" t="s">
        <v>1033</v>
      </c>
      <c r="G128" s="27"/>
      <c r="H128" s="27"/>
      <c r="I128" s="27"/>
      <c r="J128" s="27"/>
      <c r="K128" s="27"/>
      <c r="L128" s="27"/>
      <c r="M128" s="27">
        <v>21347.86</v>
      </c>
      <c r="N128" s="332">
        <f>SUBTOTAL(9,G128:M128)</f>
        <v>21347.86</v>
      </c>
      <c r="O128" s="335">
        <f t="shared" ref="O128:O142" si="98">IFERROR(N128/$N$18*100,"0.00")</f>
        <v>5.1654828266181462E-3</v>
      </c>
    </row>
    <row r="129" spans="1:15" ht="12.75">
      <c r="A129" s="314">
        <v>2</v>
      </c>
      <c r="B129" s="315">
        <v>2</v>
      </c>
      <c r="C129" s="315">
        <v>7</v>
      </c>
      <c r="D129" s="315">
        <v>1</v>
      </c>
      <c r="E129" s="315" t="s">
        <v>236</v>
      </c>
      <c r="F129" s="325" t="s">
        <v>1034</v>
      </c>
      <c r="G129" s="27"/>
      <c r="H129" s="27"/>
      <c r="I129" s="27"/>
      <c r="J129" s="27"/>
      <c r="K129" s="27"/>
      <c r="L129" s="27"/>
      <c r="M129" s="27">
        <v>685897.82</v>
      </c>
      <c r="N129" s="332">
        <f>SUBTOTAL(9,G129:M129)</f>
        <v>685897.82</v>
      </c>
      <c r="O129" s="335">
        <f t="shared" si="98"/>
        <v>0.16596480443589304</v>
      </c>
    </row>
    <row r="130" spans="1:15" ht="12.75">
      <c r="A130" s="314">
        <v>2</v>
      </c>
      <c r="B130" s="315">
        <v>2</v>
      </c>
      <c r="C130" s="315">
        <v>7</v>
      </c>
      <c r="D130" s="315">
        <v>1</v>
      </c>
      <c r="E130" s="315" t="s">
        <v>1035</v>
      </c>
      <c r="F130" s="325" t="s">
        <v>1036</v>
      </c>
      <c r="G130" s="27"/>
      <c r="H130" s="27"/>
      <c r="I130" s="27"/>
      <c r="J130" s="27"/>
      <c r="K130" s="27"/>
      <c r="L130" s="27"/>
      <c r="M130" s="27">
        <v>248391.86</v>
      </c>
      <c r="N130" s="332">
        <f>SUBTOTAL(9,G130:M130)</f>
        <v>248391.86</v>
      </c>
      <c r="O130" s="335">
        <f t="shared" si="98"/>
        <v>6.0102693530018403E-2</v>
      </c>
    </row>
    <row r="131" spans="1:15" ht="12.75">
      <c r="A131" s="311">
        <v>2</v>
      </c>
      <c r="B131" s="312">
        <v>2</v>
      </c>
      <c r="C131" s="312">
        <v>7</v>
      </c>
      <c r="D131" s="312">
        <v>2</v>
      </c>
      <c r="E131" s="312"/>
      <c r="F131" s="320" t="s">
        <v>247</v>
      </c>
      <c r="G131" s="30">
        <f t="shared" ref="G131:N131" si="99">SUM(G132:G140)</f>
        <v>0</v>
      </c>
      <c r="H131" s="30">
        <f t="shared" si="99"/>
        <v>0</v>
      </c>
      <c r="I131" s="30">
        <f t="shared" si="99"/>
        <v>0</v>
      </c>
      <c r="J131" s="30">
        <f t="shared" si="99"/>
        <v>0</v>
      </c>
      <c r="K131" s="30">
        <f t="shared" si="99"/>
        <v>0</v>
      </c>
      <c r="L131" s="30">
        <f t="shared" si="99"/>
        <v>0</v>
      </c>
      <c r="M131" s="30">
        <f t="shared" si="99"/>
        <v>3259142.16</v>
      </c>
      <c r="N131" s="30">
        <f t="shared" si="99"/>
        <v>3259142.16</v>
      </c>
      <c r="O131" s="54">
        <f t="shared" ref="O131" si="100">SUM(O132:O140)</f>
        <v>0.78860564276640233</v>
      </c>
    </row>
    <row r="132" spans="1:15" ht="12.75">
      <c r="A132" s="314">
        <v>2</v>
      </c>
      <c r="B132" s="315">
        <v>2</v>
      </c>
      <c r="C132" s="315">
        <v>7</v>
      </c>
      <c r="D132" s="315">
        <v>2</v>
      </c>
      <c r="E132" s="315" t="s">
        <v>202</v>
      </c>
      <c r="F132" s="325" t="s">
        <v>1037</v>
      </c>
      <c r="G132" s="27"/>
      <c r="H132" s="27"/>
      <c r="I132" s="27"/>
      <c r="J132" s="27"/>
      <c r="K132" s="27"/>
      <c r="L132" s="27"/>
      <c r="M132" s="27"/>
      <c r="N132" s="333">
        <f t="shared" ref="N132:N140" si="101">SUBTOTAL(9,G132:M132)</f>
        <v>0</v>
      </c>
      <c r="O132" s="335">
        <f t="shared" si="98"/>
        <v>0</v>
      </c>
    </row>
    <row r="133" spans="1:15" ht="12.75">
      <c r="A133" s="314">
        <v>2</v>
      </c>
      <c r="B133" s="315">
        <v>2</v>
      </c>
      <c r="C133" s="315">
        <v>7</v>
      </c>
      <c r="D133" s="315">
        <v>2</v>
      </c>
      <c r="E133" s="315" t="s">
        <v>203</v>
      </c>
      <c r="F133" s="325" t="s">
        <v>1038</v>
      </c>
      <c r="G133" s="27"/>
      <c r="H133" s="27"/>
      <c r="I133" s="27"/>
      <c r="J133" s="27"/>
      <c r="K133" s="27"/>
      <c r="L133" s="27"/>
      <c r="M133" s="27">
        <v>573875.06000000006</v>
      </c>
      <c r="N133" s="333">
        <f t="shared" si="101"/>
        <v>573875.06000000006</v>
      </c>
      <c r="O133" s="335">
        <f t="shared" si="98"/>
        <v>0.13885896605348069</v>
      </c>
    </row>
    <row r="134" spans="1:15" ht="12.75">
      <c r="A134" s="314">
        <v>2</v>
      </c>
      <c r="B134" s="315">
        <v>2</v>
      </c>
      <c r="C134" s="315">
        <v>7</v>
      </c>
      <c r="D134" s="315">
        <v>2</v>
      </c>
      <c r="E134" s="315" t="s">
        <v>204</v>
      </c>
      <c r="F134" s="325" t="s">
        <v>1039</v>
      </c>
      <c r="G134" s="27"/>
      <c r="H134" s="27"/>
      <c r="I134" s="27"/>
      <c r="J134" s="27"/>
      <c r="K134" s="27"/>
      <c r="L134" s="27"/>
      <c r="M134" s="27">
        <v>265428.8</v>
      </c>
      <c r="N134" s="333">
        <f t="shared" si="101"/>
        <v>265428.8</v>
      </c>
      <c r="O134" s="335">
        <f t="shared" si="98"/>
        <v>6.4225074929752324E-2</v>
      </c>
    </row>
    <row r="135" spans="1:15" ht="12.75">
      <c r="A135" s="314">
        <v>2</v>
      </c>
      <c r="B135" s="315">
        <v>2</v>
      </c>
      <c r="C135" s="315">
        <v>7</v>
      </c>
      <c r="D135" s="315">
        <v>2</v>
      </c>
      <c r="E135" s="315" t="s">
        <v>205</v>
      </c>
      <c r="F135" s="325" t="s">
        <v>1040</v>
      </c>
      <c r="G135" s="27"/>
      <c r="H135" s="27"/>
      <c r="I135" s="27"/>
      <c r="J135" s="27"/>
      <c r="K135" s="27"/>
      <c r="L135" s="27"/>
      <c r="M135" s="27">
        <v>2223102.46</v>
      </c>
      <c r="N135" s="333">
        <f t="shared" si="101"/>
        <v>2223102.46</v>
      </c>
      <c r="O135" s="335">
        <f t="shared" si="98"/>
        <v>0.5379179729931971</v>
      </c>
    </row>
    <row r="136" spans="1:15" ht="12.75">
      <c r="A136" s="314">
        <v>2</v>
      </c>
      <c r="B136" s="315">
        <v>2</v>
      </c>
      <c r="C136" s="315">
        <v>7</v>
      </c>
      <c r="D136" s="315">
        <v>2</v>
      </c>
      <c r="E136" s="315" t="s">
        <v>208</v>
      </c>
      <c r="F136" s="325" t="s">
        <v>209</v>
      </c>
      <c r="G136" s="27"/>
      <c r="H136" s="27"/>
      <c r="I136" s="27"/>
      <c r="J136" s="27"/>
      <c r="K136" s="27"/>
      <c r="L136" s="27"/>
      <c r="M136" s="27"/>
      <c r="N136" s="333">
        <f t="shared" si="101"/>
        <v>0</v>
      </c>
      <c r="O136" s="335">
        <f t="shared" si="98"/>
        <v>0</v>
      </c>
    </row>
    <row r="137" spans="1:15" ht="12.75">
      <c r="A137" s="314">
        <v>2</v>
      </c>
      <c r="B137" s="315">
        <v>2</v>
      </c>
      <c r="C137" s="315">
        <v>7</v>
      </c>
      <c r="D137" s="315">
        <v>2</v>
      </c>
      <c r="E137" s="315" t="s">
        <v>234</v>
      </c>
      <c r="F137" s="326" t="s">
        <v>116</v>
      </c>
      <c r="G137" s="27"/>
      <c r="H137" s="27"/>
      <c r="I137" s="27"/>
      <c r="J137" s="27"/>
      <c r="K137" s="27"/>
      <c r="L137" s="27"/>
      <c r="M137" s="27">
        <v>196735.84</v>
      </c>
      <c r="N137" s="333">
        <f t="shared" si="101"/>
        <v>196735.84</v>
      </c>
      <c r="O137" s="335">
        <f t="shared" si="98"/>
        <v>4.7603628789972166E-2</v>
      </c>
    </row>
    <row r="138" spans="1:15" ht="12.75">
      <c r="A138" s="314">
        <v>2</v>
      </c>
      <c r="B138" s="315">
        <v>2</v>
      </c>
      <c r="C138" s="315">
        <v>7</v>
      </c>
      <c r="D138" s="315">
        <v>2</v>
      </c>
      <c r="E138" s="315" t="s">
        <v>236</v>
      </c>
      <c r="F138" s="326" t="s">
        <v>1041</v>
      </c>
      <c r="G138" s="27"/>
      <c r="H138" s="27"/>
      <c r="I138" s="27"/>
      <c r="J138" s="27"/>
      <c r="K138" s="27"/>
      <c r="L138" s="27"/>
      <c r="M138" s="27"/>
      <c r="N138" s="333">
        <f t="shared" si="101"/>
        <v>0</v>
      </c>
      <c r="O138" s="335">
        <f t="shared" si="98"/>
        <v>0</v>
      </c>
    </row>
    <row r="139" spans="1:15" ht="12.75">
      <c r="A139" s="314">
        <v>2</v>
      </c>
      <c r="B139" s="315">
        <v>2</v>
      </c>
      <c r="C139" s="315">
        <v>7</v>
      </c>
      <c r="D139" s="315">
        <v>2</v>
      </c>
      <c r="E139" s="315" t="s">
        <v>240</v>
      </c>
      <c r="F139" s="326" t="s">
        <v>1042</v>
      </c>
      <c r="G139" s="27"/>
      <c r="H139" s="27"/>
      <c r="I139" s="27"/>
      <c r="J139" s="27"/>
      <c r="K139" s="27"/>
      <c r="L139" s="27"/>
      <c r="M139" s="27"/>
      <c r="N139" s="333">
        <f t="shared" si="101"/>
        <v>0</v>
      </c>
      <c r="O139" s="335">
        <f t="shared" si="98"/>
        <v>0</v>
      </c>
    </row>
    <row r="140" spans="1:15" ht="12.75">
      <c r="A140" s="314">
        <v>2</v>
      </c>
      <c r="B140" s="315">
        <v>2</v>
      </c>
      <c r="C140" s="315">
        <v>7</v>
      </c>
      <c r="D140" s="315">
        <v>2</v>
      </c>
      <c r="E140" s="315" t="s">
        <v>1035</v>
      </c>
      <c r="F140" s="326" t="s">
        <v>1043</v>
      </c>
      <c r="G140" s="27"/>
      <c r="H140" s="27"/>
      <c r="I140" s="27"/>
      <c r="J140" s="27"/>
      <c r="K140" s="27"/>
      <c r="L140" s="27"/>
      <c r="M140" s="27"/>
      <c r="N140" s="333">
        <f t="shared" si="101"/>
        <v>0</v>
      </c>
      <c r="O140" s="335">
        <f t="shared" si="98"/>
        <v>0</v>
      </c>
    </row>
    <row r="141" spans="1:15" ht="12.75">
      <c r="A141" s="311">
        <v>2</v>
      </c>
      <c r="B141" s="312">
        <v>2</v>
      </c>
      <c r="C141" s="312">
        <v>7</v>
      </c>
      <c r="D141" s="312">
        <v>3</v>
      </c>
      <c r="E141" s="312"/>
      <c r="F141" s="320" t="s">
        <v>117</v>
      </c>
      <c r="G141" s="30">
        <f t="shared" ref="G141:M141" si="102">G142</f>
        <v>0</v>
      </c>
      <c r="H141" s="30">
        <f t="shared" si="102"/>
        <v>0</v>
      </c>
      <c r="I141" s="30">
        <f t="shared" si="102"/>
        <v>0</v>
      </c>
      <c r="J141" s="30">
        <f t="shared" si="102"/>
        <v>0</v>
      </c>
      <c r="K141" s="30">
        <f t="shared" si="102"/>
        <v>0</v>
      </c>
      <c r="L141" s="30">
        <f t="shared" si="102"/>
        <v>0</v>
      </c>
      <c r="M141" s="30">
        <f t="shared" si="102"/>
        <v>0</v>
      </c>
      <c r="N141" s="30">
        <f t="shared" ref="N141:O141" si="103">N142</f>
        <v>0</v>
      </c>
      <c r="O141" s="54">
        <f t="shared" si="103"/>
        <v>0</v>
      </c>
    </row>
    <row r="142" spans="1:15" ht="12.75">
      <c r="A142" s="314">
        <v>2</v>
      </c>
      <c r="B142" s="315">
        <v>2</v>
      </c>
      <c r="C142" s="315">
        <v>7</v>
      </c>
      <c r="D142" s="315">
        <v>3</v>
      </c>
      <c r="E142" s="315" t="s">
        <v>202</v>
      </c>
      <c r="F142" s="316" t="s">
        <v>117</v>
      </c>
      <c r="G142" s="27"/>
      <c r="H142" s="27"/>
      <c r="I142" s="27"/>
      <c r="J142" s="27"/>
      <c r="K142" s="27"/>
      <c r="L142" s="27"/>
      <c r="M142" s="27"/>
      <c r="N142" s="333">
        <f>SUBTOTAL(9,G142:M142)</f>
        <v>0</v>
      </c>
      <c r="O142" s="335">
        <f t="shared" si="98"/>
        <v>0</v>
      </c>
    </row>
    <row r="143" spans="1:15" ht="12.75">
      <c r="A143" s="308">
        <v>2</v>
      </c>
      <c r="B143" s="309">
        <v>2</v>
      </c>
      <c r="C143" s="309">
        <v>8</v>
      </c>
      <c r="D143" s="309"/>
      <c r="E143" s="309"/>
      <c r="F143" s="310" t="s">
        <v>248</v>
      </c>
      <c r="G143" s="32">
        <f t="shared" ref="G143:N143" si="104">+G144+G146+G148+G150+G154+G157+G164+G168</f>
        <v>0</v>
      </c>
      <c r="H143" s="32">
        <f t="shared" si="104"/>
        <v>0</v>
      </c>
      <c r="I143" s="32">
        <f t="shared" si="104"/>
        <v>539803.36</v>
      </c>
      <c r="J143" s="32">
        <f t="shared" si="104"/>
        <v>0</v>
      </c>
      <c r="K143" s="32">
        <f t="shared" si="104"/>
        <v>0</v>
      </c>
      <c r="L143" s="32">
        <f t="shared" si="104"/>
        <v>0</v>
      </c>
      <c r="M143" s="32">
        <f t="shared" si="104"/>
        <v>8553174.1399999987</v>
      </c>
      <c r="N143" s="32">
        <f t="shared" si="104"/>
        <v>9092977.5</v>
      </c>
      <c r="O143" s="32">
        <f t="shared" ref="O143" si="105">+O144+O146+O148+O150+O154+O157+O164</f>
        <v>2.2002026956835579</v>
      </c>
    </row>
    <row r="144" spans="1:15" ht="12.75">
      <c r="A144" s="311">
        <v>2</v>
      </c>
      <c r="B144" s="312">
        <v>2</v>
      </c>
      <c r="C144" s="312">
        <v>8</v>
      </c>
      <c r="D144" s="312">
        <v>1</v>
      </c>
      <c r="E144" s="312"/>
      <c r="F144" s="320" t="s">
        <v>1044</v>
      </c>
      <c r="G144" s="30">
        <f t="shared" ref="G144:N144" si="106">G145</f>
        <v>0</v>
      </c>
      <c r="H144" s="29">
        <f t="shared" si="106"/>
        <v>0</v>
      </c>
      <c r="I144" s="29">
        <f t="shared" si="106"/>
        <v>0</v>
      </c>
      <c r="J144" s="29">
        <f t="shared" si="106"/>
        <v>0</v>
      </c>
      <c r="K144" s="29">
        <f t="shared" si="106"/>
        <v>0</v>
      </c>
      <c r="L144" s="29">
        <f t="shared" si="106"/>
        <v>0</v>
      </c>
      <c r="M144" s="29">
        <f t="shared" si="106"/>
        <v>0</v>
      </c>
      <c r="N144" s="29">
        <f t="shared" si="106"/>
        <v>0</v>
      </c>
      <c r="O144" s="53">
        <f t="shared" ref="O144" si="107">O145</f>
        <v>0</v>
      </c>
    </row>
    <row r="145" spans="1:15" ht="12.75">
      <c r="A145" s="314">
        <v>2</v>
      </c>
      <c r="B145" s="315">
        <v>2</v>
      </c>
      <c r="C145" s="315">
        <v>8</v>
      </c>
      <c r="D145" s="315">
        <v>1</v>
      </c>
      <c r="E145" s="315" t="s">
        <v>202</v>
      </c>
      <c r="F145" s="316" t="s">
        <v>1044</v>
      </c>
      <c r="G145" s="27"/>
      <c r="H145" s="27"/>
      <c r="I145" s="27"/>
      <c r="J145" s="27"/>
      <c r="K145" s="27"/>
      <c r="L145" s="27"/>
      <c r="M145" s="27"/>
      <c r="N145" s="332">
        <f>SUBTOTAL(9,G145:M145)</f>
        <v>0</v>
      </c>
      <c r="O145" s="335">
        <f>IFERROR(N145/$N$18*100,"0.00")</f>
        <v>0</v>
      </c>
    </row>
    <row r="146" spans="1:15" ht="12.75">
      <c r="A146" s="311">
        <v>2</v>
      </c>
      <c r="B146" s="312">
        <v>2</v>
      </c>
      <c r="C146" s="312">
        <v>8</v>
      </c>
      <c r="D146" s="312">
        <v>2</v>
      </c>
      <c r="E146" s="312"/>
      <c r="F146" s="320" t="s">
        <v>1045</v>
      </c>
      <c r="G146" s="30">
        <f t="shared" ref="G146:N146" si="108">G147</f>
        <v>0</v>
      </c>
      <c r="H146" s="30">
        <f t="shared" si="108"/>
        <v>0</v>
      </c>
      <c r="I146" s="30">
        <f t="shared" si="108"/>
        <v>0</v>
      </c>
      <c r="J146" s="30">
        <f t="shared" si="108"/>
        <v>0</v>
      </c>
      <c r="K146" s="30">
        <f t="shared" si="108"/>
        <v>0</v>
      </c>
      <c r="L146" s="30">
        <f t="shared" si="108"/>
        <v>0</v>
      </c>
      <c r="M146" s="30">
        <f t="shared" si="108"/>
        <v>24567</v>
      </c>
      <c r="N146" s="30">
        <f t="shared" si="108"/>
        <v>24567</v>
      </c>
      <c r="O146" s="53">
        <f t="shared" ref="O146" si="109">O147</f>
        <v>5.9444092570181736E-3</v>
      </c>
    </row>
    <row r="147" spans="1:15" ht="12.75">
      <c r="A147" s="314">
        <v>2</v>
      </c>
      <c r="B147" s="315">
        <v>2</v>
      </c>
      <c r="C147" s="315">
        <v>8</v>
      </c>
      <c r="D147" s="315">
        <v>2</v>
      </c>
      <c r="E147" s="315" t="s">
        <v>202</v>
      </c>
      <c r="F147" s="316" t="s">
        <v>1046</v>
      </c>
      <c r="G147" s="27"/>
      <c r="H147" s="27"/>
      <c r="I147" s="27"/>
      <c r="J147" s="27"/>
      <c r="K147" s="27"/>
      <c r="L147" s="27"/>
      <c r="M147" s="27">
        <v>24567</v>
      </c>
      <c r="N147" s="333">
        <f>SUBTOTAL(9,G147:M147)</f>
        <v>24567</v>
      </c>
      <c r="O147" s="334">
        <f>IFERROR(N147/$N$18*100,"0.00")</f>
        <v>5.9444092570181736E-3</v>
      </c>
    </row>
    <row r="148" spans="1:15" ht="12.75">
      <c r="A148" s="311">
        <v>2</v>
      </c>
      <c r="B148" s="312">
        <v>2</v>
      </c>
      <c r="C148" s="312">
        <v>8</v>
      </c>
      <c r="D148" s="312">
        <v>4</v>
      </c>
      <c r="E148" s="312"/>
      <c r="F148" s="320" t="s">
        <v>118</v>
      </c>
      <c r="G148" s="30">
        <f t="shared" ref="G148:N148" si="110">G149</f>
        <v>0</v>
      </c>
      <c r="H148" s="30">
        <f t="shared" si="110"/>
        <v>0</v>
      </c>
      <c r="I148" s="30">
        <f t="shared" si="110"/>
        <v>0</v>
      </c>
      <c r="J148" s="30">
        <f t="shared" si="110"/>
        <v>0</v>
      </c>
      <c r="K148" s="30">
        <f t="shared" si="110"/>
        <v>0</v>
      </c>
      <c r="L148" s="30">
        <f t="shared" si="110"/>
        <v>0</v>
      </c>
      <c r="M148" s="30">
        <f t="shared" si="110"/>
        <v>0</v>
      </c>
      <c r="N148" s="30">
        <f t="shared" si="110"/>
        <v>0</v>
      </c>
      <c r="O148" s="53">
        <f t="shared" ref="O148" si="111">O149</f>
        <v>0</v>
      </c>
    </row>
    <row r="149" spans="1:15" ht="12.75">
      <c r="A149" s="314">
        <v>2</v>
      </c>
      <c r="B149" s="315">
        <v>2</v>
      </c>
      <c r="C149" s="315">
        <v>8</v>
      </c>
      <c r="D149" s="315">
        <v>4</v>
      </c>
      <c r="E149" s="315" t="s">
        <v>202</v>
      </c>
      <c r="F149" s="316" t="s">
        <v>118</v>
      </c>
      <c r="G149" s="27"/>
      <c r="H149" s="27"/>
      <c r="I149" s="27"/>
      <c r="J149" s="27"/>
      <c r="K149" s="27"/>
      <c r="L149" s="27"/>
      <c r="M149" s="27"/>
      <c r="N149" s="333">
        <f>SUBTOTAL(9,G149:M149)</f>
        <v>0</v>
      </c>
      <c r="O149" s="334">
        <f>IFERROR(N149/$N$18*100,"0.00")</f>
        <v>0</v>
      </c>
    </row>
    <row r="150" spans="1:15" ht="12.75">
      <c r="A150" s="311">
        <v>2</v>
      </c>
      <c r="B150" s="312">
        <v>2</v>
      </c>
      <c r="C150" s="312">
        <v>8</v>
      </c>
      <c r="D150" s="312">
        <v>5</v>
      </c>
      <c r="E150" s="312"/>
      <c r="F150" s="320" t="s">
        <v>119</v>
      </c>
      <c r="G150" s="30">
        <f t="shared" ref="G150:N150" si="112">SUM(G151:G153)</f>
        <v>0</v>
      </c>
      <c r="H150" s="30">
        <f t="shared" si="112"/>
        <v>0</v>
      </c>
      <c r="I150" s="30">
        <f t="shared" si="112"/>
        <v>539803.36</v>
      </c>
      <c r="J150" s="30">
        <f t="shared" si="112"/>
        <v>0</v>
      </c>
      <c r="K150" s="30">
        <f t="shared" si="112"/>
        <v>0</v>
      </c>
      <c r="L150" s="30">
        <f t="shared" si="112"/>
        <v>0</v>
      </c>
      <c r="M150" s="30">
        <f t="shared" si="112"/>
        <v>0</v>
      </c>
      <c r="N150" s="30">
        <f t="shared" si="112"/>
        <v>539803.36</v>
      </c>
      <c r="O150" s="53">
        <f t="shared" ref="O150" si="113">SUM(O151:O153)</f>
        <v>0.13061473074260241</v>
      </c>
    </row>
    <row r="151" spans="1:15" ht="12.75">
      <c r="A151" s="314">
        <v>2</v>
      </c>
      <c r="B151" s="315">
        <v>2</v>
      </c>
      <c r="C151" s="315">
        <v>8</v>
      </c>
      <c r="D151" s="315">
        <v>5</v>
      </c>
      <c r="E151" s="315" t="s">
        <v>202</v>
      </c>
      <c r="F151" s="316" t="s">
        <v>120</v>
      </c>
      <c r="G151" s="27"/>
      <c r="H151" s="27"/>
      <c r="I151" s="27">
        <v>539803.36</v>
      </c>
      <c r="J151" s="27"/>
      <c r="K151" s="27"/>
      <c r="L151" s="27"/>
      <c r="M151" s="27"/>
      <c r="N151" s="333">
        <f>SUBTOTAL(9,G151:M151)</f>
        <v>539803.36</v>
      </c>
      <c r="O151" s="334">
        <f t="shared" ref="O151:O156" si="114">IFERROR(N151/$N$18*100,"0.00")</f>
        <v>0.13061473074260241</v>
      </c>
    </row>
    <row r="152" spans="1:15" ht="12.75">
      <c r="A152" s="314">
        <v>2</v>
      </c>
      <c r="B152" s="315">
        <v>2</v>
      </c>
      <c r="C152" s="315">
        <v>8</v>
      </c>
      <c r="D152" s="315">
        <v>5</v>
      </c>
      <c r="E152" s="315" t="s">
        <v>203</v>
      </c>
      <c r="F152" s="316" t="s">
        <v>121</v>
      </c>
      <c r="G152" s="27"/>
      <c r="H152" s="27"/>
      <c r="I152" s="27"/>
      <c r="J152" s="27"/>
      <c r="K152" s="27"/>
      <c r="L152" s="27"/>
      <c r="M152" s="27"/>
      <c r="N152" s="333">
        <f>SUBTOTAL(9,G152:M152)</f>
        <v>0</v>
      </c>
      <c r="O152" s="335">
        <f t="shared" si="114"/>
        <v>0</v>
      </c>
    </row>
    <row r="153" spans="1:15" ht="12.75">
      <c r="A153" s="314">
        <v>2</v>
      </c>
      <c r="B153" s="315">
        <v>2</v>
      </c>
      <c r="C153" s="315">
        <v>8</v>
      </c>
      <c r="D153" s="315">
        <v>5</v>
      </c>
      <c r="E153" s="315" t="s">
        <v>204</v>
      </c>
      <c r="F153" s="316" t="s">
        <v>210</v>
      </c>
      <c r="G153" s="27"/>
      <c r="H153" s="27"/>
      <c r="I153" s="27"/>
      <c r="J153" s="27"/>
      <c r="K153" s="27"/>
      <c r="L153" s="27"/>
      <c r="M153" s="27"/>
      <c r="N153" s="333">
        <f>SUBTOTAL(9,G153:M153)</f>
        <v>0</v>
      </c>
      <c r="O153" s="334">
        <f t="shared" si="114"/>
        <v>0</v>
      </c>
    </row>
    <row r="154" spans="1:15" ht="12.75">
      <c r="A154" s="311">
        <v>2</v>
      </c>
      <c r="B154" s="312">
        <v>2</v>
      </c>
      <c r="C154" s="312">
        <v>8</v>
      </c>
      <c r="D154" s="312">
        <v>6</v>
      </c>
      <c r="E154" s="312"/>
      <c r="F154" s="320" t="s">
        <v>1047</v>
      </c>
      <c r="G154" s="30">
        <f t="shared" ref="G154:N154" si="115">SUM(G155:G156)</f>
        <v>0</v>
      </c>
      <c r="H154" s="30">
        <f t="shared" si="115"/>
        <v>0</v>
      </c>
      <c r="I154" s="30">
        <f t="shared" si="115"/>
        <v>0</v>
      </c>
      <c r="J154" s="30">
        <f t="shared" si="115"/>
        <v>0</v>
      </c>
      <c r="K154" s="30">
        <f t="shared" si="115"/>
        <v>0</v>
      </c>
      <c r="L154" s="30">
        <f t="shared" si="115"/>
        <v>0</v>
      </c>
      <c r="M154" s="30">
        <f t="shared" si="115"/>
        <v>0</v>
      </c>
      <c r="N154" s="30">
        <f t="shared" si="115"/>
        <v>0</v>
      </c>
      <c r="O154" s="53">
        <f t="shared" ref="O154" si="116">SUM(O155:O156)</f>
        <v>0</v>
      </c>
    </row>
    <row r="155" spans="1:15" ht="12.75">
      <c r="A155" s="314">
        <v>2</v>
      </c>
      <c r="B155" s="315">
        <v>2</v>
      </c>
      <c r="C155" s="315">
        <v>8</v>
      </c>
      <c r="D155" s="315">
        <v>6</v>
      </c>
      <c r="E155" s="315" t="s">
        <v>202</v>
      </c>
      <c r="F155" s="316" t="s">
        <v>249</v>
      </c>
      <c r="G155" s="27"/>
      <c r="H155" s="27"/>
      <c r="I155" s="27"/>
      <c r="J155" s="27"/>
      <c r="K155" s="27"/>
      <c r="L155" s="27"/>
      <c r="M155" s="27"/>
      <c r="N155" s="333">
        <f>SUBTOTAL(9,G155:M155)</f>
        <v>0</v>
      </c>
      <c r="O155" s="335">
        <f t="shared" si="114"/>
        <v>0</v>
      </c>
    </row>
    <row r="156" spans="1:15" ht="12.75">
      <c r="A156" s="314">
        <v>2</v>
      </c>
      <c r="B156" s="315">
        <v>2</v>
      </c>
      <c r="C156" s="315">
        <v>8</v>
      </c>
      <c r="D156" s="315">
        <v>6</v>
      </c>
      <c r="E156" s="315" t="s">
        <v>203</v>
      </c>
      <c r="F156" s="316" t="s">
        <v>122</v>
      </c>
      <c r="G156" s="27"/>
      <c r="H156" s="27"/>
      <c r="I156" s="27"/>
      <c r="J156" s="27"/>
      <c r="K156" s="27"/>
      <c r="L156" s="27"/>
      <c r="M156" s="27"/>
      <c r="N156" s="333">
        <f>SUBTOTAL(9,G156:M156)</f>
        <v>0</v>
      </c>
      <c r="O156" s="335">
        <f t="shared" si="114"/>
        <v>0</v>
      </c>
    </row>
    <row r="157" spans="1:15" ht="12.75">
      <c r="A157" s="311">
        <v>2</v>
      </c>
      <c r="B157" s="312">
        <v>2</v>
      </c>
      <c r="C157" s="312">
        <v>8</v>
      </c>
      <c r="D157" s="312">
        <v>7</v>
      </c>
      <c r="E157" s="312"/>
      <c r="F157" s="320" t="s">
        <v>123</v>
      </c>
      <c r="G157" s="30">
        <f t="shared" ref="G157:N157" si="117">SUM(G158:G163)</f>
        <v>0</v>
      </c>
      <c r="H157" s="30">
        <f t="shared" si="117"/>
        <v>0</v>
      </c>
      <c r="I157" s="30">
        <f t="shared" si="117"/>
        <v>0</v>
      </c>
      <c r="J157" s="30">
        <f t="shared" si="117"/>
        <v>0</v>
      </c>
      <c r="K157" s="30">
        <f t="shared" si="117"/>
        <v>0</v>
      </c>
      <c r="L157" s="30">
        <f t="shared" si="117"/>
        <v>0</v>
      </c>
      <c r="M157" s="30">
        <f t="shared" si="117"/>
        <v>3719643.86</v>
      </c>
      <c r="N157" s="30">
        <f t="shared" si="117"/>
        <v>3719643.86</v>
      </c>
      <c r="O157" s="53">
        <f t="shared" ref="O157" si="118">SUM(O158:O163)</f>
        <v>0.90003196947917175</v>
      </c>
    </row>
    <row r="158" spans="1:15" ht="12.75">
      <c r="A158" s="314">
        <v>2</v>
      </c>
      <c r="B158" s="315">
        <v>2</v>
      </c>
      <c r="C158" s="315">
        <v>8</v>
      </c>
      <c r="D158" s="315">
        <v>7</v>
      </c>
      <c r="E158" s="315" t="s">
        <v>202</v>
      </c>
      <c r="F158" s="326" t="s">
        <v>714</v>
      </c>
      <c r="G158" s="27"/>
      <c r="H158" s="27"/>
      <c r="I158" s="27"/>
      <c r="J158" s="27"/>
      <c r="K158" s="27"/>
      <c r="L158" s="27"/>
      <c r="M158" s="27"/>
      <c r="N158" s="333">
        <f t="shared" ref="N158:N163" si="119">SUBTOTAL(9,G158:M158)</f>
        <v>0</v>
      </c>
      <c r="O158" s="335">
        <f>IFERROR(N158/$N$18*100,"0.00")</f>
        <v>0</v>
      </c>
    </row>
    <row r="159" spans="1:15" ht="12.75">
      <c r="A159" s="314">
        <v>2</v>
      </c>
      <c r="B159" s="315">
        <v>2</v>
      </c>
      <c r="C159" s="315">
        <v>8</v>
      </c>
      <c r="D159" s="315">
        <v>7</v>
      </c>
      <c r="E159" s="315" t="s">
        <v>203</v>
      </c>
      <c r="F159" s="326" t="s">
        <v>124</v>
      </c>
      <c r="G159" s="27"/>
      <c r="H159" s="27"/>
      <c r="I159" s="27"/>
      <c r="J159" s="27"/>
      <c r="K159" s="27"/>
      <c r="L159" s="27"/>
      <c r="M159" s="27">
        <v>68390.02</v>
      </c>
      <c r="N159" s="333">
        <f t="shared" si="119"/>
        <v>68390.02</v>
      </c>
      <c r="O159" s="335">
        <f t="shared" ref="O159:O167" si="120">IFERROR(N159/$N$18*100,"0.00")</f>
        <v>1.6548144583207476E-2</v>
      </c>
    </row>
    <row r="160" spans="1:15" ht="12.75">
      <c r="A160" s="314">
        <v>2</v>
      </c>
      <c r="B160" s="315">
        <v>2</v>
      </c>
      <c r="C160" s="315">
        <v>8</v>
      </c>
      <c r="D160" s="315">
        <v>7</v>
      </c>
      <c r="E160" s="315" t="s">
        <v>204</v>
      </c>
      <c r="F160" s="326" t="s">
        <v>125</v>
      </c>
      <c r="G160" s="27"/>
      <c r="H160" s="27"/>
      <c r="I160" s="27"/>
      <c r="J160" s="27"/>
      <c r="K160" s="27"/>
      <c r="L160" s="27"/>
      <c r="M160" s="27">
        <v>50000</v>
      </c>
      <c r="N160" s="333">
        <f t="shared" si="119"/>
        <v>50000</v>
      </c>
      <c r="O160" s="335">
        <f t="shared" si="120"/>
        <v>1.2098362146412207E-2</v>
      </c>
    </row>
    <row r="161" spans="1:15" ht="12.75">
      <c r="A161" s="314">
        <v>2</v>
      </c>
      <c r="B161" s="315">
        <v>2</v>
      </c>
      <c r="C161" s="315">
        <v>8</v>
      </c>
      <c r="D161" s="315">
        <v>7</v>
      </c>
      <c r="E161" s="315" t="s">
        <v>205</v>
      </c>
      <c r="F161" s="326" t="s">
        <v>126</v>
      </c>
      <c r="G161" s="27"/>
      <c r="H161" s="27"/>
      <c r="I161" s="27"/>
      <c r="J161" s="27"/>
      <c r="K161" s="27"/>
      <c r="L161" s="27"/>
      <c r="M161" s="27">
        <v>179151.4</v>
      </c>
      <c r="N161" s="333">
        <f t="shared" si="119"/>
        <v>179151.4</v>
      </c>
      <c r="O161" s="335">
        <f t="shared" si="120"/>
        <v>4.3348770324735039E-2</v>
      </c>
    </row>
    <row r="162" spans="1:15" ht="12.75">
      <c r="A162" s="314">
        <v>2</v>
      </c>
      <c r="B162" s="315">
        <v>2</v>
      </c>
      <c r="C162" s="315">
        <v>8</v>
      </c>
      <c r="D162" s="315">
        <v>7</v>
      </c>
      <c r="E162" s="315" t="s">
        <v>208</v>
      </c>
      <c r="F162" s="326" t="s">
        <v>127</v>
      </c>
      <c r="G162" s="27"/>
      <c r="H162" s="27"/>
      <c r="I162" s="27"/>
      <c r="J162" s="27"/>
      <c r="K162" s="27"/>
      <c r="L162" s="27"/>
      <c r="M162" s="27">
        <v>3422102.44</v>
      </c>
      <c r="N162" s="333">
        <f t="shared" si="119"/>
        <v>3422102.44</v>
      </c>
      <c r="O162" s="335">
        <f t="shared" si="120"/>
        <v>0.82803669242481703</v>
      </c>
    </row>
    <row r="163" spans="1:15" ht="12.75">
      <c r="A163" s="314">
        <v>2</v>
      </c>
      <c r="B163" s="315">
        <v>2</v>
      </c>
      <c r="C163" s="315">
        <v>8</v>
      </c>
      <c r="D163" s="315">
        <v>7</v>
      </c>
      <c r="E163" s="315" t="s">
        <v>234</v>
      </c>
      <c r="F163" s="326" t="s">
        <v>128</v>
      </c>
      <c r="G163" s="27"/>
      <c r="H163" s="27"/>
      <c r="I163" s="27"/>
      <c r="J163" s="27"/>
      <c r="K163" s="27"/>
      <c r="L163" s="27"/>
      <c r="M163" s="27"/>
      <c r="N163" s="333">
        <f t="shared" si="119"/>
        <v>0</v>
      </c>
      <c r="O163" s="335">
        <f t="shared" si="120"/>
        <v>0</v>
      </c>
    </row>
    <row r="164" spans="1:15" ht="12.75">
      <c r="A164" s="311">
        <v>2</v>
      </c>
      <c r="B164" s="312">
        <v>2</v>
      </c>
      <c r="C164" s="312">
        <v>8</v>
      </c>
      <c r="D164" s="312">
        <v>8</v>
      </c>
      <c r="E164" s="312"/>
      <c r="F164" s="320" t="s">
        <v>129</v>
      </c>
      <c r="G164" s="30">
        <f t="shared" ref="G164:N164" si="121">SUM(G165:G167)</f>
        <v>0</v>
      </c>
      <c r="H164" s="30">
        <f t="shared" si="121"/>
        <v>0</v>
      </c>
      <c r="I164" s="30">
        <f t="shared" si="121"/>
        <v>0</v>
      </c>
      <c r="J164" s="30">
        <f t="shared" si="121"/>
        <v>0</v>
      </c>
      <c r="K164" s="30">
        <f t="shared" si="121"/>
        <v>0</v>
      </c>
      <c r="L164" s="30">
        <f t="shared" si="121"/>
        <v>0</v>
      </c>
      <c r="M164" s="30">
        <f t="shared" si="121"/>
        <v>4808963.2799999993</v>
      </c>
      <c r="N164" s="30">
        <f t="shared" si="121"/>
        <v>4808963.2799999993</v>
      </c>
      <c r="O164" s="53">
        <f t="shared" ref="O164" si="122">SUM(O165:O167)</f>
        <v>1.1636115862047658</v>
      </c>
    </row>
    <row r="165" spans="1:15" ht="12.75">
      <c r="A165" s="314">
        <v>2</v>
      </c>
      <c r="B165" s="315">
        <v>2</v>
      </c>
      <c r="C165" s="315">
        <v>8</v>
      </c>
      <c r="D165" s="315">
        <v>8</v>
      </c>
      <c r="E165" s="315" t="s">
        <v>202</v>
      </c>
      <c r="F165" s="326" t="s">
        <v>130</v>
      </c>
      <c r="G165" s="27"/>
      <c r="H165" s="27"/>
      <c r="I165" s="27"/>
      <c r="J165" s="27"/>
      <c r="K165" s="27"/>
      <c r="L165" s="27"/>
      <c r="M165" s="27">
        <v>4653142.5599999996</v>
      </c>
      <c r="N165" s="333">
        <f>SUBTOTAL(9,G165:M165)</f>
        <v>4653142.5599999996</v>
      </c>
      <c r="O165" s="335">
        <f t="shared" si="120"/>
        <v>1.1259080761952718</v>
      </c>
    </row>
    <row r="166" spans="1:15" ht="12.75">
      <c r="A166" s="314">
        <v>2</v>
      </c>
      <c r="B166" s="315">
        <v>2</v>
      </c>
      <c r="C166" s="315">
        <v>8</v>
      </c>
      <c r="D166" s="315">
        <v>8</v>
      </c>
      <c r="E166" s="315" t="s">
        <v>203</v>
      </c>
      <c r="F166" s="326" t="s">
        <v>131</v>
      </c>
      <c r="G166" s="27"/>
      <c r="H166" s="27"/>
      <c r="I166" s="27"/>
      <c r="J166" s="27"/>
      <c r="K166" s="27"/>
      <c r="L166" s="27"/>
      <c r="M166" s="27">
        <v>155820.72</v>
      </c>
      <c r="N166" s="333">
        <f>SUBTOTAL(9,G166:M166)</f>
        <v>155820.72</v>
      </c>
      <c r="O166" s="335">
        <f t="shared" si="120"/>
        <v>3.7703510009493908E-2</v>
      </c>
    </row>
    <row r="167" spans="1:15" ht="12.75">
      <c r="A167" s="314">
        <v>2</v>
      </c>
      <c r="B167" s="315">
        <v>2</v>
      </c>
      <c r="C167" s="315">
        <v>8</v>
      </c>
      <c r="D167" s="315">
        <v>8</v>
      </c>
      <c r="E167" s="315" t="s">
        <v>204</v>
      </c>
      <c r="F167" s="326" t="s">
        <v>132</v>
      </c>
      <c r="G167" s="27"/>
      <c r="H167" s="27"/>
      <c r="I167" s="27"/>
      <c r="J167" s="27"/>
      <c r="K167" s="27"/>
      <c r="L167" s="27"/>
      <c r="M167" s="27"/>
      <c r="N167" s="333">
        <f>SUBTOTAL(9,G167:M167)</f>
        <v>0</v>
      </c>
      <c r="O167" s="335">
        <f t="shared" si="120"/>
        <v>0</v>
      </c>
    </row>
    <row r="168" spans="1:15" ht="12.75">
      <c r="A168" s="311">
        <v>2</v>
      </c>
      <c r="B168" s="312">
        <v>2</v>
      </c>
      <c r="C168" s="312">
        <v>9</v>
      </c>
      <c r="D168" s="312">
        <v>2</v>
      </c>
      <c r="E168" s="315"/>
      <c r="F168" s="320" t="s">
        <v>1048</v>
      </c>
      <c r="G168" s="29">
        <f t="shared" ref="G168:N168" si="123">+G169+G170</f>
        <v>0</v>
      </c>
      <c r="H168" s="29">
        <f t="shared" si="123"/>
        <v>0</v>
      </c>
      <c r="I168" s="29">
        <f t="shared" si="123"/>
        <v>0</v>
      </c>
      <c r="J168" s="29">
        <f t="shared" si="123"/>
        <v>0</v>
      </c>
      <c r="K168" s="29">
        <f t="shared" si="123"/>
        <v>0</v>
      </c>
      <c r="L168" s="29">
        <f t="shared" si="123"/>
        <v>0</v>
      </c>
      <c r="M168" s="29">
        <f t="shared" si="123"/>
        <v>0</v>
      </c>
      <c r="N168" s="29">
        <f t="shared" si="123"/>
        <v>0</v>
      </c>
      <c r="O168" s="53">
        <f t="shared" ref="O168" si="124">+O169+O170</f>
        <v>0</v>
      </c>
    </row>
    <row r="169" spans="1:15" ht="12.75">
      <c r="A169" s="314">
        <v>2</v>
      </c>
      <c r="B169" s="315">
        <v>2</v>
      </c>
      <c r="C169" s="315">
        <v>9</v>
      </c>
      <c r="D169" s="315">
        <v>2</v>
      </c>
      <c r="E169" s="315" t="s">
        <v>202</v>
      </c>
      <c r="F169" s="316" t="s">
        <v>1049</v>
      </c>
      <c r="G169" s="27"/>
      <c r="H169" s="27"/>
      <c r="I169" s="27"/>
      <c r="J169" s="27"/>
      <c r="K169" s="27"/>
      <c r="L169" s="27"/>
      <c r="M169" s="27"/>
      <c r="N169" s="332">
        <f>SUBTOTAL(9,G169:M169)</f>
        <v>0</v>
      </c>
      <c r="O169" s="335">
        <f t="shared" ref="O169:O174" si="125">IFERROR(N169/$N$18*100,"0.00")</f>
        <v>0</v>
      </c>
    </row>
    <row r="170" spans="1:15" ht="12.75">
      <c r="A170" s="314">
        <v>2</v>
      </c>
      <c r="B170" s="315">
        <v>2</v>
      </c>
      <c r="C170" s="315">
        <v>9</v>
      </c>
      <c r="D170" s="315">
        <v>2</v>
      </c>
      <c r="E170" s="315" t="s">
        <v>204</v>
      </c>
      <c r="F170" s="326" t="s">
        <v>1050</v>
      </c>
      <c r="G170" s="27"/>
      <c r="H170" s="27"/>
      <c r="I170" s="27"/>
      <c r="J170" s="27"/>
      <c r="K170" s="27"/>
      <c r="L170" s="27"/>
      <c r="M170" s="27"/>
      <c r="N170" s="332">
        <f>SUBTOTAL(9,G170:M170)</f>
        <v>0</v>
      </c>
      <c r="O170" s="335">
        <f t="shared" si="125"/>
        <v>0</v>
      </c>
    </row>
    <row r="171" spans="1:15" ht="12.75">
      <c r="A171" s="304">
        <v>2</v>
      </c>
      <c r="B171" s="305">
        <v>3</v>
      </c>
      <c r="C171" s="306"/>
      <c r="D171" s="306"/>
      <c r="E171" s="306"/>
      <c r="F171" s="307" t="s">
        <v>27</v>
      </c>
      <c r="G171" s="33">
        <f>+G172+G180+G189+G198+G201+G210+G225+G238</f>
        <v>5096849.34</v>
      </c>
      <c r="H171" s="33">
        <f t="shared" ref="H171:N171" si="126">+H172+H180+H189+H198+H201+H210+H225+H238</f>
        <v>6244879.2400000002</v>
      </c>
      <c r="I171" s="33">
        <f t="shared" si="126"/>
        <v>20556922.770000003</v>
      </c>
      <c r="J171" s="33">
        <f t="shared" si="126"/>
        <v>39789193.280000001</v>
      </c>
      <c r="K171" s="33">
        <f t="shared" si="126"/>
        <v>10741966.289999999</v>
      </c>
      <c r="L171" s="33">
        <f t="shared" si="126"/>
        <v>146503.43</v>
      </c>
      <c r="M171" s="33">
        <f t="shared" si="126"/>
        <v>19693398.440000001</v>
      </c>
      <c r="N171" s="33">
        <f t="shared" si="126"/>
        <v>102269712.79000001</v>
      </c>
      <c r="O171" s="33">
        <f t="shared" ref="O171" si="127">+O172+O180+O189+O198+O201+O210+O225+O238</f>
        <v>40.142620940148483</v>
      </c>
    </row>
    <row r="172" spans="1:15" ht="12.75">
      <c r="A172" s="308">
        <v>2</v>
      </c>
      <c r="B172" s="309">
        <v>3</v>
      </c>
      <c r="C172" s="309">
        <v>1</v>
      </c>
      <c r="D172" s="309"/>
      <c r="E172" s="309"/>
      <c r="F172" s="310" t="s">
        <v>28</v>
      </c>
      <c r="G172" s="32">
        <f t="shared" ref="G172:N172" si="128">+G173+G175+G178</f>
        <v>0</v>
      </c>
      <c r="H172" s="32">
        <f t="shared" si="128"/>
        <v>0</v>
      </c>
      <c r="I172" s="32">
        <f t="shared" si="128"/>
        <v>273376.96000000002</v>
      </c>
      <c r="J172" s="32">
        <f t="shared" si="128"/>
        <v>182251.31</v>
      </c>
      <c r="K172" s="32">
        <f t="shared" si="128"/>
        <v>5011911.01</v>
      </c>
      <c r="L172" s="32">
        <f t="shared" si="128"/>
        <v>0</v>
      </c>
      <c r="M172" s="32">
        <f t="shared" si="128"/>
        <v>3927565.39</v>
      </c>
      <c r="N172" s="32">
        <f t="shared" si="128"/>
        <v>9395104.6699999981</v>
      </c>
      <c r="O172" s="32">
        <f t="shared" ref="O172" si="129">+O173+O175+O178</f>
        <v>2.2733075740221707</v>
      </c>
    </row>
    <row r="173" spans="1:15" ht="12.75">
      <c r="A173" s="311">
        <v>2</v>
      </c>
      <c r="B173" s="312">
        <v>3</v>
      </c>
      <c r="C173" s="312">
        <v>1</v>
      </c>
      <c r="D173" s="312">
        <v>1</v>
      </c>
      <c r="E173" s="312"/>
      <c r="F173" s="320" t="s">
        <v>133</v>
      </c>
      <c r="G173" s="30">
        <f t="shared" ref="G173:N173" si="130">+G174</f>
        <v>0</v>
      </c>
      <c r="H173" s="30">
        <f t="shared" si="130"/>
        <v>0</v>
      </c>
      <c r="I173" s="30">
        <f t="shared" si="130"/>
        <v>273376.96000000002</v>
      </c>
      <c r="J173" s="30">
        <f t="shared" si="130"/>
        <v>182251.31</v>
      </c>
      <c r="K173" s="30">
        <f t="shared" si="130"/>
        <v>5011911.01</v>
      </c>
      <c r="L173" s="30">
        <f t="shared" si="130"/>
        <v>0</v>
      </c>
      <c r="M173" s="30">
        <f t="shared" si="130"/>
        <v>3645026.19</v>
      </c>
      <c r="N173" s="30">
        <f t="shared" si="130"/>
        <v>9112565.4699999988</v>
      </c>
      <c r="O173" s="53">
        <f t="shared" ref="O173" si="131">+O174</f>
        <v>2.2049423427790189</v>
      </c>
    </row>
    <row r="174" spans="1:15" ht="12.75">
      <c r="A174" s="321">
        <v>2</v>
      </c>
      <c r="B174" s="315">
        <v>3</v>
      </c>
      <c r="C174" s="315">
        <v>1</v>
      </c>
      <c r="D174" s="315">
        <v>1</v>
      </c>
      <c r="E174" s="315" t="s">
        <v>202</v>
      </c>
      <c r="F174" s="316" t="s">
        <v>133</v>
      </c>
      <c r="G174" s="27"/>
      <c r="H174" s="27"/>
      <c r="I174" s="27">
        <v>273376.96000000002</v>
      </c>
      <c r="J174" s="27">
        <v>182251.31</v>
      </c>
      <c r="K174" s="27">
        <v>5011911.01</v>
      </c>
      <c r="L174" s="27"/>
      <c r="M174" s="27">
        <v>3645026.19</v>
      </c>
      <c r="N174" s="333">
        <f>SUBTOTAL(9,G174:M174)</f>
        <v>9112565.4699999988</v>
      </c>
      <c r="O174" s="334">
        <f t="shared" si="125"/>
        <v>2.2049423427790189</v>
      </c>
    </row>
    <row r="175" spans="1:15" ht="12.75">
      <c r="A175" s="311">
        <v>2</v>
      </c>
      <c r="B175" s="312">
        <v>3</v>
      </c>
      <c r="C175" s="312">
        <v>1</v>
      </c>
      <c r="D175" s="312">
        <v>3</v>
      </c>
      <c r="E175" s="312"/>
      <c r="F175" s="320" t="s">
        <v>134</v>
      </c>
      <c r="G175" s="30">
        <f t="shared" ref="G175:N175" si="132">SUM(G176:G177)</f>
        <v>0</v>
      </c>
      <c r="H175" s="30">
        <f t="shared" si="132"/>
        <v>0</v>
      </c>
      <c r="I175" s="30">
        <f t="shared" si="132"/>
        <v>0</v>
      </c>
      <c r="J175" s="30">
        <f t="shared" si="132"/>
        <v>0</v>
      </c>
      <c r="K175" s="30">
        <f t="shared" si="132"/>
        <v>0</v>
      </c>
      <c r="L175" s="30">
        <f t="shared" si="132"/>
        <v>0</v>
      </c>
      <c r="M175" s="30">
        <f t="shared" si="132"/>
        <v>0</v>
      </c>
      <c r="N175" s="30">
        <f t="shared" si="132"/>
        <v>0</v>
      </c>
      <c r="O175" s="53">
        <f t="shared" ref="O175" si="133">SUM(O176:O177)</f>
        <v>0</v>
      </c>
    </row>
    <row r="176" spans="1:15" ht="12.75">
      <c r="A176" s="321">
        <v>2</v>
      </c>
      <c r="B176" s="315">
        <v>3</v>
      </c>
      <c r="C176" s="315">
        <v>1</v>
      </c>
      <c r="D176" s="315">
        <v>3</v>
      </c>
      <c r="E176" s="315" t="s">
        <v>203</v>
      </c>
      <c r="F176" s="316" t="s">
        <v>135</v>
      </c>
      <c r="G176" s="27"/>
      <c r="H176" s="27"/>
      <c r="I176" s="27"/>
      <c r="J176" s="27"/>
      <c r="K176" s="27"/>
      <c r="L176" s="27"/>
      <c r="M176" s="27"/>
      <c r="N176" s="332">
        <f>SUBTOTAL(9,G176:M176)</f>
        <v>0</v>
      </c>
      <c r="O176" s="335">
        <f t="shared" ref="O176:O179" si="134">IFERROR(N176/$N$18*100,"0.00")</f>
        <v>0</v>
      </c>
    </row>
    <row r="177" spans="1:15" ht="12.75">
      <c r="A177" s="321">
        <v>2</v>
      </c>
      <c r="B177" s="315">
        <v>3</v>
      </c>
      <c r="C177" s="315">
        <v>1</v>
      </c>
      <c r="D177" s="315">
        <v>3</v>
      </c>
      <c r="E177" s="315" t="s">
        <v>204</v>
      </c>
      <c r="F177" s="316" t="s">
        <v>136</v>
      </c>
      <c r="G177" s="27"/>
      <c r="H177" s="27"/>
      <c r="I177" s="27"/>
      <c r="J177" s="27"/>
      <c r="K177" s="27"/>
      <c r="L177" s="27"/>
      <c r="M177" s="27"/>
      <c r="N177" s="332">
        <f>SUBTOTAL(9,G177:M177)</f>
        <v>0</v>
      </c>
      <c r="O177" s="335">
        <f t="shared" si="134"/>
        <v>0</v>
      </c>
    </row>
    <row r="178" spans="1:15" ht="12.75">
      <c r="A178" s="311">
        <v>2</v>
      </c>
      <c r="B178" s="312">
        <v>3</v>
      </c>
      <c r="C178" s="312">
        <v>1</v>
      </c>
      <c r="D178" s="312">
        <v>4</v>
      </c>
      <c r="E178" s="312"/>
      <c r="F178" s="320" t="s">
        <v>137</v>
      </c>
      <c r="G178" s="29">
        <f t="shared" ref="G178:N178" si="135">+G179</f>
        <v>0</v>
      </c>
      <c r="H178" s="29">
        <f t="shared" si="135"/>
        <v>0</v>
      </c>
      <c r="I178" s="29">
        <f t="shared" si="135"/>
        <v>0</v>
      </c>
      <c r="J178" s="29">
        <f t="shared" si="135"/>
        <v>0</v>
      </c>
      <c r="K178" s="29">
        <f t="shared" si="135"/>
        <v>0</v>
      </c>
      <c r="L178" s="29">
        <f t="shared" si="135"/>
        <v>0</v>
      </c>
      <c r="M178" s="29">
        <f t="shared" si="135"/>
        <v>282539.2</v>
      </c>
      <c r="N178" s="29">
        <f t="shared" si="135"/>
        <v>282539.2</v>
      </c>
      <c r="O178" s="53">
        <f t="shared" ref="O178" si="136">+O179</f>
        <v>6.8365231243151761E-2</v>
      </c>
    </row>
    <row r="179" spans="1:15" ht="12.75">
      <c r="A179" s="321">
        <v>2</v>
      </c>
      <c r="B179" s="315">
        <v>3</v>
      </c>
      <c r="C179" s="315">
        <v>1</v>
      </c>
      <c r="D179" s="315">
        <v>4</v>
      </c>
      <c r="E179" s="315" t="s">
        <v>202</v>
      </c>
      <c r="F179" s="316" t="s">
        <v>137</v>
      </c>
      <c r="G179" s="27"/>
      <c r="H179" s="27"/>
      <c r="I179" s="27"/>
      <c r="J179" s="27"/>
      <c r="K179" s="27"/>
      <c r="L179" s="27"/>
      <c r="M179" s="27">
        <v>282539.2</v>
      </c>
      <c r="N179" s="332">
        <f>SUBTOTAL(9,G179:M179)</f>
        <v>282539.2</v>
      </c>
      <c r="O179" s="335">
        <f t="shared" si="134"/>
        <v>6.8365231243151761E-2</v>
      </c>
    </row>
    <row r="180" spans="1:15" ht="12.75">
      <c r="A180" s="308">
        <v>2</v>
      </c>
      <c r="B180" s="309">
        <v>3</v>
      </c>
      <c r="C180" s="309">
        <v>2</v>
      </c>
      <c r="D180" s="309"/>
      <c r="E180" s="309"/>
      <c r="F180" s="310" t="s">
        <v>29</v>
      </c>
      <c r="G180" s="32">
        <f t="shared" ref="G180:N180" si="137">+G181+G183+G185+G187</f>
        <v>0</v>
      </c>
      <c r="H180" s="32">
        <f t="shared" si="137"/>
        <v>0</v>
      </c>
      <c r="I180" s="32">
        <f t="shared" si="137"/>
        <v>0</v>
      </c>
      <c r="J180" s="32">
        <f t="shared" si="137"/>
        <v>0</v>
      </c>
      <c r="K180" s="32">
        <f t="shared" si="137"/>
        <v>0</v>
      </c>
      <c r="L180" s="32">
        <f t="shared" si="137"/>
        <v>0</v>
      </c>
      <c r="M180" s="32">
        <f t="shared" si="137"/>
        <v>237160.06</v>
      </c>
      <c r="N180" s="32">
        <f t="shared" si="137"/>
        <v>237160.06</v>
      </c>
      <c r="O180" s="32">
        <f t="shared" ref="O180" si="138">+O181+O183+O185+O187</f>
        <v>5.7384965850896953E-2</v>
      </c>
    </row>
    <row r="181" spans="1:15" ht="12.75">
      <c r="A181" s="311">
        <v>2</v>
      </c>
      <c r="B181" s="312">
        <v>3</v>
      </c>
      <c r="C181" s="312">
        <v>2</v>
      </c>
      <c r="D181" s="312">
        <v>1</v>
      </c>
      <c r="E181" s="312"/>
      <c r="F181" s="320" t="s">
        <v>1051</v>
      </c>
      <c r="G181" s="29">
        <f>+G182</f>
        <v>0</v>
      </c>
      <c r="H181" s="29">
        <f t="shared" ref="H181:N181" si="139">H182</f>
        <v>0</v>
      </c>
      <c r="I181" s="29">
        <f t="shared" si="139"/>
        <v>0</v>
      </c>
      <c r="J181" s="29">
        <f t="shared" si="139"/>
        <v>0</v>
      </c>
      <c r="K181" s="29">
        <f t="shared" si="139"/>
        <v>0</v>
      </c>
      <c r="L181" s="29">
        <f t="shared" si="139"/>
        <v>0</v>
      </c>
      <c r="M181" s="29">
        <f t="shared" si="139"/>
        <v>0</v>
      </c>
      <c r="N181" s="29">
        <f t="shared" si="139"/>
        <v>0</v>
      </c>
      <c r="O181" s="53">
        <f t="shared" ref="O181" si="140">O182</f>
        <v>0</v>
      </c>
    </row>
    <row r="182" spans="1:15" ht="12.75">
      <c r="A182" s="321">
        <v>2</v>
      </c>
      <c r="B182" s="315">
        <v>3</v>
      </c>
      <c r="C182" s="315">
        <v>2</v>
      </c>
      <c r="D182" s="315">
        <v>1</v>
      </c>
      <c r="E182" s="315" t="s">
        <v>202</v>
      </c>
      <c r="F182" s="316" t="s">
        <v>1051</v>
      </c>
      <c r="G182" s="27"/>
      <c r="H182" s="27"/>
      <c r="I182" s="27"/>
      <c r="J182" s="27"/>
      <c r="K182" s="27"/>
      <c r="L182" s="27"/>
      <c r="M182" s="27"/>
      <c r="N182" s="332">
        <f>SUBTOTAL(9,G182:M182)</f>
        <v>0</v>
      </c>
      <c r="O182" s="335">
        <f>IFERROR(N182/$N$18*100,"0.00")</f>
        <v>0</v>
      </c>
    </row>
    <row r="183" spans="1:15" ht="12.75">
      <c r="A183" s="311">
        <v>2</v>
      </c>
      <c r="B183" s="312">
        <v>3</v>
      </c>
      <c r="C183" s="312">
        <v>2</v>
      </c>
      <c r="D183" s="312">
        <v>2</v>
      </c>
      <c r="E183" s="312"/>
      <c r="F183" s="320" t="s">
        <v>138</v>
      </c>
      <c r="G183" s="29">
        <f t="shared" ref="G183:N183" si="141">+G184</f>
        <v>0</v>
      </c>
      <c r="H183" s="29">
        <f t="shared" si="141"/>
        <v>0</v>
      </c>
      <c r="I183" s="29">
        <f t="shared" si="141"/>
        <v>0</v>
      </c>
      <c r="J183" s="29">
        <f t="shared" si="141"/>
        <v>0</v>
      </c>
      <c r="K183" s="29">
        <f t="shared" si="141"/>
        <v>0</v>
      </c>
      <c r="L183" s="29">
        <f t="shared" si="141"/>
        <v>0</v>
      </c>
      <c r="M183" s="29">
        <f t="shared" si="141"/>
        <v>200458.5</v>
      </c>
      <c r="N183" s="29">
        <f t="shared" si="141"/>
        <v>200458.5</v>
      </c>
      <c r="O183" s="53">
        <f t="shared" ref="O183" si="142">+O184</f>
        <v>4.8504390566531427E-2</v>
      </c>
    </row>
    <row r="184" spans="1:15" ht="12.75">
      <c r="A184" s="321">
        <v>2</v>
      </c>
      <c r="B184" s="315">
        <v>3</v>
      </c>
      <c r="C184" s="315">
        <v>2</v>
      </c>
      <c r="D184" s="315">
        <v>2</v>
      </c>
      <c r="E184" s="315" t="s">
        <v>202</v>
      </c>
      <c r="F184" s="316" t="s">
        <v>138</v>
      </c>
      <c r="G184" s="27"/>
      <c r="H184" s="27"/>
      <c r="I184" s="27"/>
      <c r="J184" s="27"/>
      <c r="K184" s="27"/>
      <c r="L184" s="27"/>
      <c r="M184" s="27">
        <v>200458.5</v>
      </c>
      <c r="N184" s="332">
        <f>SUBTOTAL(9,G184:M184)</f>
        <v>200458.5</v>
      </c>
      <c r="O184" s="334">
        <f>IFERROR(N184/$N$18*100,"0.00")</f>
        <v>4.8504390566531427E-2</v>
      </c>
    </row>
    <row r="185" spans="1:15" ht="12.75">
      <c r="A185" s="311">
        <v>2</v>
      </c>
      <c r="B185" s="312">
        <v>3</v>
      </c>
      <c r="C185" s="312">
        <v>2</v>
      </c>
      <c r="D185" s="312">
        <v>3</v>
      </c>
      <c r="E185" s="312"/>
      <c r="F185" s="320" t="s">
        <v>139</v>
      </c>
      <c r="G185" s="29">
        <f t="shared" ref="G185:N185" si="143">+G186</f>
        <v>0</v>
      </c>
      <c r="H185" s="29">
        <f t="shared" si="143"/>
        <v>0</v>
      </c>
      <c r="I185" s="29">
        <f t="shared" si="143"/>
        <v>0</v>
      </c>
      <c r="J185" s="29">
        <f t="shared" si="143"/>
        <v>0</v>
      </c>
      <c r="K185" s="29">
        <f t="shared" si="143"/>
        <v>0</v>
      </c>
      <c r="L185" s="29">
        <f t="shared" si="143"/>
        <v>0</v>
      </c>
      <c r="M185" s="29">
        <f t="shared" si="143"/>
        <v>36701.56</v>
      </c>
      <c r="N185" s="29">
        <f t="shared" si="143"/>
        <v>36701.56</v>
      </c>
      <c r="O185" s="53">
        <f t="shared" ref="O185" si="144">+O186</f>
        <v>8.8805752843655276E-3</v>
      </c>
    </row>
    <row r="186" spans="1:15" ht="12.75">
      <c r="A186" s="321">
        <v>2</v>
      </c>
      <c r="B186" s="315">
        <v>3</v>
      </c>
      <c r="C186" s="315">
        <v>2</v>
      </c>
      <c r="D186" s="315">
        <v>3</v>
      </c>
      <c r="E186" s="315" t="s">
        <v>202</v>
      </c>
      <c r="F186" s="316" t="s">
        <v>139</v>
      </c>
      <c r="G186" s="27"/>
      <c r="H186" s="27"/>
      <c r="I186" s="27"/>
      <c r="J186" s="27"/>
      <c r="K186" s="27"/>
      <c r="L186" s="27"/>
      <c r="M186" s="27">
        <v>36701.56</v>
      </c>
      <c r="N186" s="332">
        <f>SUBTOTAL(9,G186:M186)</f>
        <v>36701.56</v>
      </c>
      <c r="O186" s="335">
        <f>IFERROR(N186/$N$18*100,"0.00")</f>
        <v>8.8805752843655276E-3</v>
      </c>
    </row>
    <row r="187" spans="1:15" ht="12.75">
      <c r="A187" s="311">
        <v>2</v>
      </c>
      <c r="B187" s="312">
        <v>3</v>
      </c>
      <c r="C187" s="312">
        <v>2</v>
      </c>
      <c r="D187" s="312">
        <v>4</v>
      </c>
      <c r="E187" s="312"/>
      <c r="F187" s="320" t="s">
        <v>30</v>
      </c>
      <c r="G187" s="29">
        <f t="shared" ref="G187:N187" si="145">+G188</f>
        <v>0</v>
      </c>
      <c r="H187" s="29">
        <f t="shared" si="145"/>
        <v>0</v>
      </c>
      <c r="I187" s="29">
        <f t="shared" si="145"/>
        <v>0</v>
      </c>
      <c r="J187" s="29">
        <f t="shared" si="145"/>
        <v>0</v>
      </c>
      <c r="K187" s="29">
        <f t="shared" si="145"/>
        <v>0</v>
      </c>
      <c r="L187" s="29">
        <f t="shared" si="145"/>
        <v>0</v>
      </c>
      <c r="M187" s="29">
        <f t="shared" si="145"/>
        <v>0</v>
      </c>
      <c r="N187" s="29">
        <f t="shared" si="145"/>
        <v>0</v>
      </c>
      <c r="O187" s="53">
        <f t="shared" ref="O187" si="146">+O188</f>
        <v>0</v>
      </c>
    </row>
    <row r="188" spans="1:15" ht="12.75">
      <c r="A188" s="321">
        <v>2</v>
      </c>
      <c r="B188" s="315">
        <v>3</v>
      </c>
      <c r="C188" s="315">
        <v>2</v>
      </c>
      <c r="D188" s="315">
        <v>4</v>
      </c>
      <c r="E188" s="315" t="s">
        <v>202</v>
      </c>
      <c r="F188" s="316" t="s">
        <v>30</v>
      </c>
      <c r="G188" s="27"/>
      <c r="H188" s="27"/>
      <c r="I188" s="27"/>
      <c r="J188" s="27"/>
      <c r="K188" s="27"/>
      <c r="L188" s="27"/>
      <c r="M188" s="27"/>
      <c r="N188" s="332">
        <f>SUBTOTAL(9,G188:M188)</f>
        <v>0</v>
      </c>
      <c r="O188" s="334">
        <f>IFERROR(N188/$N$18*100,"0.00")</f>
        <v>0</v>
      </c>
    </row>
    <row r="189" spans="1:15" ht="12.75">
      <c r="A189" s="308">
        <v>2</v>
      </c>
      <c r="B189" s="309">
        <v>3</v>
      </c>
      <c r="C189" s="309">
        <v>3</v>
      </c>
      <c r="D189" s="309"/>
      <c r="E189" s="309"/>
      <c r="F189" s="310" t="s">
        <v>250</v>
      </c>
      <c r="G189" s="32">
        <f t="shared" ref="G189:N189" si="147">+G190+G192+G194+G196</f>
        <v>554280.28999999992</v>
      </c>
      <c r="H189" s="32">
        <f t="shared" si="147"/>
        <v>277140.14</v>
      </c>
      <c r="I189" s="32">
        <f t="shared" si="147"/>
        <v>554280.28999999992</v>
      </c>
      <c r="J189" s="32">
        <f t="shared" si="147"/>
        <v>1108560.57</v>
      </c>
      <c r="K189" s="32">
        <f t="shared" si="147"/>
        <v>997704.5</v>
      </c>
      <c r="L189" s="32">
        <f t="shared" si="147"/>
        <v>110856.06</v>
      </c>
      <c r="M189" s="32">
        <f t="shared" si="147"/>
        <v>1939980.99</v>
      </c>
      <c r="N189" s="32">
        <f t="shared" si="147"/>
        <v>5542802.8399999999</v>
      </c>
      <c r="O189" s="32">
        <f t="shared" ref="O189" si="148">+O190+O192+O194+O196</f>
        <v>16.737877222578433</v>
      </c>
    </row>
    <row r="190" spans="1:15" ht="12.75">
      <c r="A190" s="311">
        <v>2</v>
      </c>
      <c r="B190" s="312">
        <v>3</v>
      </c>
      <c r="C190" s="312">
        <v>3</v>
      </c>
      <c r="D190" s="312">
        <v>1</v>
      </c>
      <c r="E190" s="312"/>
      <c r="F190" s="320" t="s">
        <v>140</v>
      </c>
      <c r="G190" s="30">
        <f>G191</f>
        <v>32799.839999999997</v>
      </c>
      <c r="H190" s="29">
        <f t="shared" ref="H190:O190" si="149">H191</f>
        <v>16399.919999999998</v>
      </c>
      <c r="I190" s="29">
        <f t="shared" si="149"/>
        <v>32799.839999999997</v>
      </c>
      <c r="J190" s="29">
        <f t="shared" si="149"/>
        <v>65599.67</v>
      </c>
      <c r="K190" s="29">
        <f t="shared" si="149"/>
        <v>59039.7</v>
      </c>
      <c r="L190" s="29">
        <f t="shared" si="149"/>
        <v>6559.97</v>
      </c>
      <c r="M190" s="29">
        <f t="shared" si="149"/>
        <v>114799.43</v>
      </c>
      <c r="N190" s="29">
        <f>N191</f>
        <v>327998.37</v>
      </c>
      <c r="O190" s="53">
        <f t="shared" si="149"/>
        <v>7.9364861273858098E-2</v>
      </c>
    </row>
    <row r="191" spans="1:15" ht="12.75">
      <c r="A191" s="321">
        <v>2</v>
      </c>
      <c r="B191" s="315">
        <v>3</v>
      </c>
      <c r="C191" s="315">
        <v>3</v>
      </c>
      <c r="D191" s="315">
        <v>1</v>
      </c>
      <c r="E191" s="315" t="s">
        <v>202</v>
      </c>
      <c r="F191" s="316" t="s">
        <v>140</v>
      </c>
      <c r="G191" s="27">
        <v>32799.839999999997</v>
      </c>
      <c r="H191" s="27">
        <v>16399.919999999998</v>
      </c>
      <c r="I191" s="27">
        <v>32799.839999999997</v>
      </c>
      <c r="J191" s="27">
        <v>65599.67</v>
      </c>
      <c r="K191" s="27">
        <v>59039.7</v>
      </c>
      <c r="L191" s="27">
        <v>6559.97</v>
      </c>
      <c r="M191" s="27">
        <v>114799.43</v>
      </c>
      <c r="N191" s="332">
        <f>SUBTOTAL(9,G191:M191)</f>
        <v>327998.37</v>
      </c>
      <c r="O191" s="335">
        <f>IFERROR(N191/$N$18*100,"0.00")</f>
        <v>7.9364861273858098E-2</v>
      </c>
    </row>
    <row r="192" spans="1:15" ht="12.75">
      <c r="A192" s="311">
        <v>2</v>
      </c>
      <c r="B192" s="312">
        <v>3</v>
      </c>
      <c r="C192" s="312">
        <v>3</v>
      </c>
      <c r="D192" s="312">
        <v>2</v>
      </c>
      <c r="E192" s="312"/>
      <c r="F192" s="320" t="s">
        <v>141</v>
      </c>
      <c r="G192" s="29">
        <f t="shared" ref="G192:N192" si="150">+G193</f>
        <v>282622.74</v>
      </c>
      <c r="H192" s="29">
        <f t="shared" si="150"/>
        <v>141311.37</v>
      </c>
      <c r="I192" s="29">
        <f t="shared" si="150"/>
        <v>282622.74</v>
      </c>
      <c r="J192" s="29">
        <f t="shared" si="150"/>
        <v>565245.48</v>
      </c>
      <c r="K192" s="29">
        <f t="shared" si="150"/>
        <v>508720.93</v>
      </c>
      <c r="L192" s="29">
        <f t="shared" si="150"/>
        <v>56524.55</v>
      </c>
      <c r="M192" s="29">
        <f t="shared" si="150"/>
        <v>989179.58</v>
      </c>
      <c r="N192" s="29">
        <f t="shared" si="150"/>
        <v>2826227.39</v>
      </c>
      <c r="O192" s="53">
        <f>SUM(O193:O195)</f>
        <v>1.8397692705849793</v>
      </c>
    </row>
    <row r="193" spans="1:15" ht="12.75">
      <c r="A193" s="321">
        <v>2</v>
      </c>
      <c r="B193" s="315">
        <v>3</v>
      </c>
      <c r="C193" s="315">
        <v>3</v>
      </c>
      <c r="D193" s="315">
        <v>2</v>
      </c>
      <c r="E193" s="315" t="s">
        <v>202</v>
      </c>
      <c r="F193" s="316" t="s">
        <v>141</v>
      </c>
      <c r="G193" s="27">
        <v>282622.74</v>
      </c>
      <c r="H193" s="27">
        <v>141311.37</v>
      </c>
      <c r="I193" s="27">
        <v>282622.74</v>
      </c>
      <c r="J193" s="27">
        <v>565245.48</v>
      </c>
      <c r="K193" s="27">
        <v>508720.93</v>
      </c>
      <c r="L193" s="27">
        <v>56524.55</v>
      </c>
      <c r="M193" s="27">
        <v>989179.58</v>
      </c>
      <c r="N193" s="332">
        <f>SUBTOTAL(9,G193:M193)</f>
        <v>2826227.39</v>
      </c>
      <c r="O193" s="335">
        <f>IFERROR(N193/$N$18*100,"0.00")</f>
        <v>0.68385444944658735</v>
      </c>
    </row>
    <row r="194" spans="1:15" ht="12.75">
      <c r="A194" s="311">
        <v>2</v>
      </c>
      <c r="B194" s="312">
        <v>3</v>
      </c>
      <c r="C194" s="312">
        <v>3</v>
      </c>
      <c r="D194" s="312">
        <v>3</v>
      </c>
      <c r="E194" s="312"/>
      <c r="F194" s="320" t="s">
        <v>142</v>
      </c>
      <c r="G194" s="29">
        <f t="shared" ref="G194:N194" si="151">+G195</f>
        <v>238857.71</v>
      </c>
      <c r="H194" s="29">
        <f t="shared" si="151"/>
        <v>119428.85</v>
      </c>
      <c r="I194" s="29">
        <f t="shared" si="151"/>
        <v>238857.71</v>
      </c>
      <c r="J194" s="29">
        <f t="shared" si="151"/>
        <v>477715.42</v>
      </c>
      <c r="K194" s="29">
        <f t="shared" si="151"/>
        <v>429943.87</v>
      </c>
      <c r="L194" s="29">
        <f t="shared" si="151"/>
        <v>47771.54</v>
      </c>
      <c r="M194" s="29">
        <f t="shared" si="151"/>
        <v>836001.98</v>
      </c>
      <c r="N194" s="29">
        <f t="shared" si="151"/>
        <v>2388577.08</v>
      </c>
      <c r="O194" s="53">
        <f t="shared" ref="O194" si="152">+O195</f>
        <v>0.57795741056919603</v>
      </c>
    </row>
    <row r="195" spans="1:15" ht="12.75">
      <c r="A195" s="321">
        <v>2</v>
      </c>
      <c r="B195" s="315">
        <v>3</v>
      </c>
      <c r="C195" s="315">
        <v>3</v>
      </c>
      <c r="D195" s="315">
        <v>3</v>
      </c>
      <c r="E195" s="315" t="s">
        <v>202</v>
      </c>
      <c r="F195" s="316" t="s">
        <v>142</v>
      </c>
      <c r="G195" s="27">
        <v>238857.71</v>
      </c>
      <c r="H195" s="27">
        <v>119428.85</v>
      </c>
      <c r="I195" s="27">
        <v>238857.71</v>
      </c>
      <c r="J195" s="27">
        <v>477715.42</v>
      </c>
      <c r="K195" s="27">
        <v>429943.87</v>
      </c>
      <c r="L195" s="27">
        <v>47771.54</v>
      </c>
      <c r="M195" s="27">
        <v>836001.98</v>
      </c>
      <c r="N195" s="332">
        <f>SUBTOTAL(9,G195:M195)</f>
        <v>2388577.08</v>
      </c>
      <c r="O195" s="335">
        <f>IFERROR(N195/$N$18*100,"0.00")</f>
        <v>0.57795741056919603</v>
      </c>
    </row>
    <row r="196" spans="1:15" ht="12.75">
      <c r="A196" s="311">
        <v>2</v>
      </c>
      <c r="B196" s="312">
        <v>3</v>
      </c>
      <c r="C196" s="312">
        <v>3</v>
      </c>
      <c r="D196" s="312">
        <v>4</v>
      </c>
      <c r="E196" s="312"/>
      <c r="F196" s="320" t="s">
        <v>143</v>
      </c>
      <c r="G196" s="29">
        <f t="shared" ref="G196:N196" si="153">+G197</f>
        <v>0</v>
      </c>
      <c r="H196" s="29">
        <f t="shared" si="153"/>
        <v>0</v>
      </c>
      <c r="I196" s="29">
        <f t="shared" si="153"/>
        <v>0</v>
      </c>
      <c r="J196" s="29">
        <f t="shared" si="153"/>
        <v>0</v>
      </c>
      <c r="K196" s="29">
        <f t="shared" si="153"/>
        <v>0</v>
      </c>
      <c r="L196" s="29">
        <f t="shared" si="153"/>
        <v>0</v>
      </c>
      <c r="M196" s="29">
        <f t="shared" si="153"/>
        <v>0</v>
      </c>
      <c r="N196" s="29">
        <f t="shared" si="153"/>
        <v>0</v>
      </c>
      <c r="O196" s="53">
        <f>SUM(O197:O200)</f>
        <v>14.240785680150399</v>
      </c>
    </row>
    <row r="197" spans="1:15" ht="12.75">
      <c r="A197" s="321">
        <v>2</v>
      </c>
      <c r="B197" s="315">
        <v>3</v>
      </c>
      <c r="C197" s="315">
        <v>3</v>
      </c>
      <c r="D197" s="315">
        <v>4</v>
      </c>
      <c r="E197" s="315" t="s">
        <v>202</v>
      </c>
      <c r="F197" s="316" t="s">
        <v>143</v>
      </c>
      <c r="G197" s="27"/>
      <c r="H197" s="27"/>
      <c r="I197" s="27"/>
      <c r="J197" s="27"/>
      <c r="K197" s="27"/>
      <c r="L197" s="27"/>
      <c r="M197" s="27"/>
      <c r="N197" s="332">
        <f>SUBTOTAL(9,G197:M197)</f>
        <v>0</v>
      </c>
      <c r="O197" s="335">
        <f>IFERROR(N197/$N$18*100,"0.00")</f>
        <v>0</v>
      </c>
    </row>
    <row r="198" spans="1:15" ht="12.75">
      <c r="A198" s="308">
        <v>2</v>
      </c>
      <c r="B198" s="309">
        <v>3</v>
      </c>
      <c r="C198" s="309">
        <v>4</v>
      </c>
      <c r="D198" s="309"/>
      <c r="E198" s="309"/>
      <c r="F198" s="310" t="s">
        <v>251</v>
      </c>
      <c r="G198" s="32">
        <f t="shared" ref="G198:N199" si="154">+G199</f>
        <v>0</v>
      </c>
      <c r="H198" s="32">
        <f t="shared" si="154"/>
        <v>2157986.9</v>
      </c>
      <c r="I198" s="32">
        <f t="shared" si="154"/>
        <v>7651044.4800000004</v>
      </c>
      <c r="J198" s="32">
        <f t="shared" si="154"/>
        <v>9809031.3900000006</v>
      </c>
      <c r="K198" s="32">
        <f t="shared" si="154"/>
        <v>0</v>
      </c>
      <c r="L198" s="32">
        <f t="shared" si="154"/>
        <v>0</v>
      </c>
      <c r="M198" s="32">
        <f t="shared" si="154"/>
        <v>0</v>
      </c>
      <c r="N198" s="32">
        <f t="shared" si="154"/>
        <v>19618062.770000003</v>
      </c>
      <c r="O198" s="52">
        <f t="shared" ref="O198:O199" si="155">+O199</f>
        <v>4.746928560050133</v>
      </c>
    </row>
    <row r="199" spans="1:15" ht="12.75">
      <c r="A199" s="311">
        <v>2</v>
      </c>
      <c r="B199" s="312">
        <v>3</v>
      </c>
      <c r="C199" s="312">
        <v>4</v>
      </c>
      <c r="D199" s="312">
        <v>1</v>
      </c>
      <c r="E199" s="312"/>
      <c r="F199" s="320" t="s">
        <v>144</v>
      </c>
      <c r="G199" s="29">
        <f t="shared" si="154"/>
        <v>0</v>
      </c>
      <c r="H199" s="29">
        <f t="shared" si="154"/>
        <v>2157986.9</v>
      </c>
      <c r="I199" s="29">
        <f t="shared" si="154"/>
        <v>7651044.4800000004</v>
      </c>
      <c r="J199" s="29">
        <f t="shared" si="154"/>
        <v>9809031.3900000006</v>
      </c>
      <c r="K199" s="29">
        <f t="shared" si="154"/>
        <v>0</v>
      </c>
      <c r="L199" s="29">
        <f t="shared" si="154"/>
        <v>0</v>
      </c>
      <c r="M199" s="29">
        <f t="shared" si="154"/>
        <v>0</v>
      </c>
      <c r="N199" s="29">
        <f t="shared" si="154"/>
        <v>19618062.770000003</v>
      </c>
      <c r="O199" s="53">
        <f t="shared" si="155"/>
        <v>4.746928560050133</v>
      </c>
    </row>
    <row r="200" spans="1:15" ht="12.75">
      <c r="A200" s="321">
        <v>2</v>
      </c>
      <c r="B200" s="315">
        <v>3</v>
      </c>
      <c r="C200" s="315">
        <v>4</v>
      </c>
      <c r="D200" s="315">
        <v>1</v>
      </c>
      <c r="E200" s="315" t="s">
        <v>202</v>
      </c>
      <c r="F200" s="316" t="s">
        <v>144</v>
      </c>
      <c r="G200" s="27"/>
      <c r="H200" s="27">
        <v>2157986.9</v>
      </c>
      <c r="I200" s="27">
        <v>7651044.4800000004</v>
      </c>
      <c r="J200" s="27">
        <v>9809031.3900000006</v>
      </c>
      <c r="K200" s="27"/>
      <c r="L200" s="27"/>
      <c r="M200" s="27"/>
      <c r="N200" s="332">
        <f>SUBTOTAL(9,G200:M200)</f>
        <v>19618062.770000003</v>
      </c>
      <c r="O200" s="335">
        <f>IFERROR(N200/$N$18*100,"0.00")</f>
        <v>4.746928560050133</v>
      </c>
    </row>
    <row r="201" spans="1:15" ht="12.75">
      <c r="A201" s="308">
        <v>2</v>
      </c>
      <c r="B201" s="309">
        <v>3</v>
      </c>
      <c r="C201" s="309">
        <v>5</v>
      </c>
      <c r="D201" s="309"/>
      <c r="E201" s="309"/>
      <c r="F201" s="310" t="s">
        <v>146</v>
      </c>
      <c r="G201" s="32">
        <f t="shared" ref="G201:N201" si="156">+G202+G204+G206+G208</f>
        <v>0</v>
      </c>
      <c r="H201" s="32">
        <f t="shared" si="156"/>
        <v>0</v>
      </c>
      <c r="I201" s="32">
        <f t="shared" si="156"/>
        <v>0</v>
      </c>
      <c r="J201" s="32">
        <f t="shared" si="156"/>
        <v>0</v>
      </c>
      <c r="K201" s="32">
        <f t="shared" si="156"/>
        <v>0</v>
      </c>
      <c r="L201" s="32">
        <f t="shared" si="156"/>
        <v>0</v>
      </c>
      <c r="M201" s="32">
        <f t="shared" si="156"/>
        <v>2144811</v>
      </c>
      <c r="N201" s="32">
        <f t="shared" si="156"/>
        <v>2144811</v>
      </c>
      <c r="O201" s="32">
        <f t="shared" ref="O201" si="157">+O202+O204+O206+O208</f>
        <v>0.51897400427217022</v>
      </c>
    </row>
    <row r="202" spans="1:15" ht="12.75">
      <c r="A202" s="311">
        <v>2</v>
      </c>
      <c r="B202" s="312">
        <v>3</v>
      </c>
      <c r="C202" s="312">
        <v>5</v>
      </c>
      <c r="D202" s="312">
        <v>2</v>
      </c>
      <c r="E202" s="312"/>
      <c r="F202" s="320" t="s">
        <v>1052</v>
      </c>
      <c r="G202" s="29">
        <f>+G203</f>
        <v>0</v>
      </c>
      <c r="H202" s="29">
        <f t="shared" ref="H202:O202" si="158">+H203</f>
        <v>0</v>
      </c>
      <c r="I202" s="29">
        <f t="shared" si="158"/>
        <v>0</v>
      </c>
      <c r="J202" s="29">
        <f t="shared" si="158"/>
        <v>0</v>
      </c>
      <c r="K202" s="29">
        <f t="shared" si="158"/>
        <v>0</v>
      </c>
      <c r="L202" s="29">
        <f t="shared" si="158"/>
        <v>0</v>
      </c>
      <c r="M202" s="29">
        <f>+M203</f>
        <v>0</v>
      </c>
      <c r="N202" s="29">
        <f>+N203</f>
        <v>0</v>
      </c>
      <c r="O202" s="53">
        <f t="shared" si="158"/>
        <v>0</v>
      </c>
    </row>
    <row r="203" spans="1:15" ht="12.75">
      <c r="A203" s="321">
        <v>2</v>
      </c>
      <c r="B203" s="315">
        <v>3</v>
      </c>
      <c r="C203" s="315">
        <v>5</v>
      </c>
      <c r="D203" s="315">
        <v>2</v>
      </c>
      <c r="E203" s="315" t="s">
        <v>202</v>
      </c>
      <c r="F203" s="316" t="s">
        <v>1052</v>
      </c>
      <c r="G203" s="27"/>
      <c r="H203" s="27"/>
      <c r="I203" s="27"/>
      <c r="J203" s="27"/>
      <c r="K203" s="27"/>
      <c r="L203" s="27"/>
      <c r="M203" s="27"/>
      <c r="N203" s="332">
        <f>SUBTOTAL(9,G203:M203)</f>
        <v>0</v>
      </c>
      <c r="O203" s="335">
        <f t="shared" ref="O203:O207" si="159">IFERROR(N203/$N$18*100,"0.00")</f>
        <v>0</v>
      </c>
    </row>
    <row r="204" spans="1:15" ht="12.75">
      <c r="A204" s="311">
        <v>2</v>
      </c>
      <c r="B204" s="312">
        <v>3</v>
      </c>
      <c r="C204" s="312">
        <v>5</v>
      </c>
      <c r="D204" s="312">
        <v>3</v>
      </c>
      <c r="E204" s="312"/>
      <c r="F204" s="320" t="s">
        <v>145</v>
      </c>
      <c r="G204" s="29">
        <f t="shared" ref="G204:N204" si="160">+G205</f>
        <v>0</v>
      </c>
      <c r="H204" s="29">
        <f t="shared" si="160"/>
        <v>0</v>
      </c>
      <c r="I204" s="29">
        <f t="shared" si="160"/>
        <v>0</v>
      </c>
      <c r="J204" s="29">
        <f t="shared" si="160"/>
        <v>0</v>
      </c>
      <c r="K204" s="29">
        <f t="shared" si="160"/>
        <v>0</v>
      </c>
      <c r="L204" s="29">
        <f t="shared" si="160"/>
        <v>0</v>
      </c>
      <c r="M204" s="29">
        <f t="shared" si="160"/>
        <v>0</v>
      </c>
      <c r="N204" s="29">
        <f t="shared" si="160"/>
        <v>0</v>
      </c>
      <c r="O204" s="53">
        <f t="shared" ref="O204" si="161">+O205</f>
        <v>0</v>
      </c>
    </row>
    <row r="205" spans="1:15" ht="12.75">
      <c r="A205" s="321">
        <v>2</v>
      </c>
      <c r="B205" s="315">
        <v>3</v>
      </c>
      <c r="C205" s="315">
        <v>5</v>
      </c>
      <c r="D205" s="315">
        <v>3</v>
      </c>
      <c r="E205" s="315" t="s">
        <v>202</v>
      </c>
      <c r="F205" s="316" t="s">
        <v>145</v>
      </c>
      <c r="G205" s="27"/>
      <c r="H205" s="27"/>
      <c r="I205" s="27"/>
      <c r="J205" s="27"/>
      <c r="K205" s="27"/>
      <c r="L205" s="27"/>
      <c r="M205" s="27"/>
      <c r="N205" s="332">
        <f>SUBTOTAL(9,G205:M205)</f>
        <v>0</v>
      </c>
      <c r="O205" s="335">
        <f t="shared" si="159"/>
        <v>0</v>
      </c>
    </row>
    <row r="206" spans="1:15" ht="12.75">
      <c r="A206" s="311">
        <v>2</v>
      </c>
      <c r="B206" s="312">
        <v>3</v>
      </c>
      <c r="C206" s="312">
        <v>5</v>
      </c>
      <c r="D206" s="312">
        <v>4</v>
      </c>
      <c r="E206" s="312"/>
      <c r="F206" s="320" t="s">
        <v>1053</v>
      </c>
      <c r="G206" s="29">
        <f t="shared" ref="G206:N206" si="162">+G207</f>
        <v>0</v>
      </c>
      <c r="H206" s="29">
        <f t="shared" si="162"/>
        <v>0</v>
      </c>
      <c r="I206" s="29">
        <f t="shared" si="162"/>
        <v>0</v>
      </c>
      <c r="J206" s="29">
        <f t="shared" si="162"/>
        <v>0</v>
      </c>
      <c r="K206" s="29">
        <f t="shared" si="162"/>
        <v>0</v>
      </c>
      <c r="L206" s="29">
        <f t="shared" si="162"/>
        <v>0</v>
      </c>
      <c r="M206" s="29">
        <f t="shared" si="162"/>
        <v>134617.24</v>
      </c>
      <c r="N206" s="29">
        <f t="shared" si="162"/>
        <v>134617.24</v>
      </c>
      <c r="O206" s="53">
        <f t="shared" ref="O206" si="163">+O207</f>
        <v>3.2572962413409741E-2</v>
      </c>
    </row>
    <row r="207" spans="1:15" ht="12.75">
      <c r="A207" s="321">
        <v>2</v>
      </c>
      <c r="B207" s="315">
        <v>3</v>
      </c>
      <c r="C207" s="315">
        <v>5</v>
      </c>
      <c r="D207" s="315">
        <v>4</v>
      </c>
      <c r="E207" s="315" t="s">
        <v>202</v>
      </c>
      <c r="F207" s="316" t="s">
        <v>1053</v>
      </c>
      <c r="G207" s="27"/>
      <c r="H207" s="27"/>
      <c r="I207" s="27"/>
      <c r="J207" s="27"/>
      <c r="K207" s="27"/>
      <c r="L207" s="27"/>
      <c r="M207" s="27">
        <v>134617.24</v>
      </c>
      <c r="N207" s="332">
        <f t="shared" ref="N207" si="164">SUBTOTAL(9,G207:M207)</f>
        <v>134617.24</v>
      </c>
      <c r="O207" s="335">
        <f t="shared" si="159"/>
        <v>3.2572962413409741E-2</v>
      </c>
    </row>
    <row r="208" spans="1:15" ht="12.75">
      <c r="A208" s="311">
        <v>2</v>
      </c>
      <c r="B208" s="312">
        <v>3</v>
      </c>
      <c r="C208" s="312">
        <v>5</v>
      </c>
      <c r="D208" s="312">
        <v>5</v>
      </c>
      <c r="E208" s="312"/>
      <c r="F208" s="320" t="s">
        <v>252</v>
      </c>
      <c r="G208" s="29">
        <f t="shared" ref="G208:N208" si="165">+G209</f>
        <v>0</v>
      </c>
      <c r="H208" s="29">
        <f t="shared" si="165"/>
        <v>0</v>
      </c>
      <c r="I208" s="29">
        <f t="shared" si="165"/>
        <v>0</v>
      </c>
      <c r="J208" s="29">
        <f t="shared" si="165"/>
        <v>0</v>
      </c>
      <c r="K208" s="29">
        <f t="shared" si="165"/>
        <v>0</v>
      </c>
      <c r="L208" s="29">
        <f t="shared" si="165"/>
        <v>0</v>
      </c>
      <c r="M208" s="29">
        <f t="shared" si="165"/>
        <v>2010193.76</v>
      </c>
      <c r="N208" s="29">
        <f t="shared" si="165"/>
        <v>2010193.76</v>
      </c>
      <c r="O208" s="53">
        <f t="shared" ref="O208" si="166">+O209</f>
        <v>0.48640104185876049</v>
      </c>
    </row>
    <row r="209" spans="1:15" ht="12.75">
      <c r="A209" s="321">
        <v>2</v>
      </c>
      <c r="B209" s="315">
        <v>3</v>
      </c>
      <c r="C209" s="315">
        <v>5</v>
      </c>
      <c r="D209" s="315">
        <v>5</v>
      </c>
      <c r="E209" s="315" t="s">
        <v>202</v>
      </c>
      <c r="F209" s="316" t="s">
        <v>147</v>
      </c>
      <c r="G209" s="27"/>
      <c r="H209" s="27"/>
      <c r="I209" s="27"/>
      <c r="J209" s="27"/>
      <c r="K209" s="27"/>
      <c r="L209" s="27"/>
      <c r="M209" s="27">
        <v>2010193.76</v>
      </c>
      <c r="N209" s="332">
        <f>SUBTOTAL(9,G209:M209)</f>
        <v>2010193.76</v>
      </c>
      <c r="O209" s="335">
        <f>IFERROR(N209/$N$18*100,"0.00")</f>
        <v>0.48640104185876049</v>
      </c>
    </row>
    <row r="210" spans="1:15" ht="12.75">
      <c r="A210" s="308">
        <v>2</v>
      </c>
      <c r="B210" s="309">
        <v>3</v>
      </c>
      <c r="C210" s="309">
        <v>6</v>
      </c>
      <c r="D210" s="309"/>
      <c r="E210" s="309"/>
      <c r="F210" s="310" t="s">
        <v>148</v>
      </c>
      <c r="G210" s="32">
        <f t="shared" ref="G210:N210" si="167">+G211+G215+G219+G223</f>
        <v>0</v>
      </c>
      <c r="H210" s="32">
        <f t="shared" si="167"/>
        <v>0</v>
      </c>
      <c r="I210" s="32">
        <f t="shared" si="167"/>
        <v>0</v>
      </c>
      <c r="J210" s="32">
        <f t="shared" si="167"/>
        <v>0</v>
      </c>
      <c r="K210" s="32">
        <f t="shared" si="167"/>
        <v>0</v>
      </c>
      <c r="L210" s="32">
        <f t="shared" si="167"/>
        <v>0</v>
      </c>
      <c r="M210" s="32">
        <f t="shared" si="167"/>
        <v>1523647.28</v>
      </c>
      <c r="N210" s="32">
        <f t="shared" si="167"/>
        <v>1523647.28</v>
      </c>
      <c r="O210" s="32">
        <f t="shared" ref="O210" si="168">+O211+O215+O219+O223</f>
        <v>0.36867273153671842</v>
      </c>
    </row>
    <row r="211" spans="1:15" ht="12.75">
      <c r="A211" s="311">
        <v>2</v>
      </c>
      <c r="B211" s="312">
        <v>3</v>
      </c>
      <c r="C211" s="312">
        <v>6</v>
      </c>
      <c r="D211" s="312">
        <v>1</v>
      </c>
      <c r="E211" s="312"/>
      <c r="F211" s="320" t="s">
        <v>149</v>
      </c>
      <c r="G211" s="29">
        <f t="shared" ref="G211:N211" si="169">+G212+G213+G214</f>
        <v>0</v>
      </c>
      <c r="H211" s="29">
        <f t="shared" si="169"/>
        <v>0</v>
      </c>
      <c r="I211" s="29">
        <f t="shared" si="169"/>
        <v>0</v>
      </c>
      <c r="J211" s="29">
        <f t="shared" si="169"/>
        <v>0</v>
      </c>
      <c r="K211" s="29">
        <f t="shared" si="169"/>
        <v>0</v>
      </c>
      <c r="L211" s="29">
        <f t="shared" si="169"/>
        <v>0</v>
      </c>
      <c r="M211" s="29">
        <f t="shared" si="169"/>
        <v>469397.92</v>
      </c>
      <c r="N211" s="29">
        <f t="shared" si="169"/>
        <v>469397.92</v>
      </c>
      <c r="O211" s="53">
        <f t="shared" ref="O211" si="170">+O212+O213+O214</f>
        <v>0.1135789205386525</v>
      </c>
    </row>
    <row r="212" spans="1:15" ht="12.75">
      <c r="A212" s="321">
        <v>2</v>
      </c>
      <c r="B212" s="315">
        <v>3</v>
      </c>
      <c r="C212" s="315">
        <v>6</v>
      </c>
      <c r="D212" s="315">
        <v>1</v>
      </c>
      <c r="E212" s="315" t="s">
        <v>202</v>
      </c>
      <c r="F212" s="316" t="s">
        <v>150</v>
      </c>
      <c r="G212" s="27"/>
      <c r="H212" s="27"/>
      <c r="I212" s="27"/>
      <c r="J212" s="27"/>
      <c r="K212" s="27"/>
      <c r="L212" s="27"/>
      <c r="M212" s="27">
        <v>17148.560000000001</v>
      </c>
      <c r="N212" s="332">
        <f>SUBTOTAL(9,G212:M212)</f>
        <v>17148.560000000001</v>
      </c>
      <c r="O212" s="334">
        <f>IFERROR(N212/$N$18*100,"0.00")</f>
        <v>4.149389783389571E-3</v>
      </c>
    </row>
    <row r="213" spans="1:15" ht="12.75">
      <c r="A213" s="321">
        <v>2</v>
      </c>
      <c r="B213" s="315">
        <v>3</v>
      </c>
      <c r="C213" s="315">
        <v>6</v>
      </c>
      <c r="D213" s="315">
        <v>1</v>
      </c>
      <c r="E213" s="315" t="s">
        <v>203</v>
      </c>
      <c r="F213" s="316" t="s">
        <v>151</v>
      </c>
      <c r="G213" s="27"/>
      <c r="H213" s="27"/>
      <c r="I213" s="27"/>
      <c r="J213" s="27"/>
      <c r="K213" s="27"/>
      <c r="L213" s="27"/>
      <c r="M213" s="27">
        <v>452249.36</v>
      </c>
      <c r="N213" s="332">
        <f>SUBTOTAL(9,G213:M213)</f>
        <v>452249.36</v>
      </c>
      <c r="O213" s="334">
        <f t="shared" ref="O213:O214" si="171">IFERROR(N213/$N$18*100,"0.00")</f>
        <v>0.10942953075526293</v>
      </c>
    </row>
    <row r="214" spans="1:15" ht="12.75">
      <c r="A214" s="321">
        <v>2</v>
      </c>
      <c r="B214" s="315">
        <v>3</v>
      </c>
      <c r="C214" s="315">
        <v>6</v>
      </c>
      <c r="D214" s="315">
        <v>1</v>
      </c>
      <c r="E214" s="315" t="s">
        <v>205</v>
      </c>
      <c r="F214" s="316" t="s">
        <v>152</v>
      </c>
      <c r="G214" s="27"/>
      <c r="H214" s="27"/>
      <c r="I214" s="27"/>
      <c r="J214" s="27"/>
      <c r="K214" s="27"/>
      <c r="L214" s="27"/>
      <c r="M214" s="27"/>
      <c r="N214" s="332">
        <f>SUBTOTAL(9,G214:M214)</f>
        <v>0</v>
      </c>
      <c r="O214" s="334">
        <f t="shared" si="171"/>
        <v>0</v>
      </c>
    </row>
    <row r="215" spans="1:15" ht="12.75">
      <c r="A215" s="311">
        <v>2</v>
      </c>
      <c r="B215" s="312">
        <v>3</v>
      </c>
      <c r="C215" s="312">
        <v>6</v>
      </c>
      <c r="D215" s="312">
        <v>2</v>
      </c>
      <c r="E215" s="312"/>
      <c r="F215" s="320" t="s">
        <v>153</v>
      </c>
      <c r="G215" s="29">
        <f t="shared" ref="G215:N215" si="172">+G216+G217+G218</f>
        <v>0</v>
      </c>
      <c r="H215" s="29">
        <f t="shared" si="172"/>
        <v>0</v>
      </c>
      <c r="I215" s="29">
        <f t="shared" si="172"/>
        <v>0</v>
      </c>
      <c r="J215" s="29">
        <f t="shared" si="172"/>
        <v>0</v>
      </c>
      <c r="K215" s="29">
        <f t="shared" si="172"/>
        <v>0</v>
      </c>
      <c r="L215" s="29">
        <f t="shared" si="172"/>
        <v>0</v>
      </c>
      <c r="M215" s="29">
        <f t="shared" si="172"/>
        <v>226124.68</v>
      </c>
      <c r="N215" s="29">
        <f t="shared" si="172"/>
        <v>226124.68</v>
      </c>
      <c r="O215" s="53">
        <f t="shared" ref="O215" si="173">+O216+O217+O218</f>
        <v>5.4714765377631466E-2</v>
      </c>
    </row>
    <row r="216" spans="1:15" ht="12.75">
      <c r="A216" s="321">
        <v>2</v>
      </c>
      <c r="B216" s="315">
        <v>3</v>
      </c>
      <c r="C216" s="315">
        <v>6</v>
      </c>
      <c r="D216" s="315">
        <v>2</v>
      </c>
      <c r="E216" s="315" t="s">
        <v>202</v>
      </c>
      <c r="F216" s="316" t="s">
        <v>154</v>
      </c>
      <c r="G216" s="27"/>
      <c r="H216" s="27"/>
      <c r="I216" s="27"/>
      <c r="J216" s="27"/>
      <c r="K216" s="27"/>
      <c r="L216" s="27"/>
      <c r="M216" s="27">
        <v>226124.68</v>
      </c>
      <c r="N216" s="332">
        <f>SUBTOTAL(9,G216:M216)</f>
        <v>226124.68</v>
      </c>
      <c r="O216" s="335">
        <f>IFERROR(N216/$N$18*100,"0.00")</f>
        <v>5.4714765377631466E-2</v>
      </c>
    </row>
    <row r="217" spans="1:15" ht="12.75">
      <c r="A217" s="321">
        <v>2</v>
      </c>
      <c r="B217" s="315">
        <v>3</v>
      </c>
      <c r="C217" s="315">
        <v>6</v>
      </c>
      <c r="D217" s="315">
        <v>2</v>
      </c>
      <c r="E217" s="315" t="s">
        <v>203</v>
      </c>
      <c r="F217" s="316" t="s">
        <v>155</v>
      </c>
      <c r="G217" s="27"/>
      <c r="H217" s="27"/>
      <c r="I217" s="27"/>
      <c r="J217" s="27"/>
      <c r="K217" s="27"/>
      <c r="L217" s="27"/>
      <c r="M217" s="27"/>
      <c r="N217" s="332">
        <f>SUBTOTAL(9,G217:M217)</f>
        <v>0</v>
      </c>
      <c r="O217" s="335">
        <f>IFERROR(N217/$N$18*100,"0.00")</f>
        <v>0</v>
      </c>
    </row>
    <row r="218" spans="1:15" ht="12.75">
      <c r="A218" s="321">
        <v>2</v>
      </c>
      <c r="B218" s="315">
        <v>3</v>
      </c>
      <c r="C218" s="315">
        <v>6</v>
      </c>
      <c r="D218" s="315">
        <v>2</v>
      </c>
      <c r="E218" s="315" t="s">
        <v>204</v>
      </c>
      <c r="F218" s="316" t="s">
        <v>156</v>
      </c>
      <c r="G218" s="27"/>
      <c r="H218" s="27"/>
      <c r="I218" s="27"/>
      <c r="J218" s="27"/>
      <c r="K218" s="27"/>
      <c r="L218" s="27"/>
      <c r="M218" s="27"/>
      <c r="N218" s="332">
        <f>SUBTOTAL(9,G218:M218)</f>
        <v>0</v>
      </c>
      <c r="O218" s="335">
        <f>IFERROR(N218/$N$18*100,"0.00")</f>
        <v>0</v>
      </c>
    </row>
    <row r="219" spans="1:15" ht="12.75">
      <c r="A219" s="311">
        <v>2</v>
      </c>
      <c r="B219" s="312">
        <v>3</v>
      </c>
      <c r="C219" s="312">
        <v>6</v>
      </c>
      <c r="D219" s="312">
        <v>3</v>
      </c>
      <c r="E219" s="312"/>
      <c r="F219" s="320" t="s">
        <v>157</v>
      </c>
      <c r="G219" s="29">
        <f t="shared" ref="G219:N219" si="174">+G220+G221+G222</f>
        <v>0</v>
      </c>
      <c r="H219" s="29">
        <f t="shared" si="174"/>
        <v>0</v>
      </c>
      <c r="I219" s="29">
        <f t="shared" si="174"/>
        <v>0</v>
      </c>
      <c r="J219" s="29">
        <f t="shared" si="174"/>
        <v>0</v>
      </c>
      <c r="K219" s="29">
        <f t="shared" si="174"/>
        <v>0</v>
      </c>
      <c r="L219" s="29">
        <f t="shared" si="174"/>
        <v>0</v>
      </c>
      <c r="M219" s="29">
        <f t="shared" si="174"/>
        <v>828124.68</v>
      </c>
      <c r="N219" s="29">
        <f t="shared" si="174"/>
        <v>828124.68</v>
      </c>
      <c r="O219" s="53">
        <f t="shared" ref="O219" si="175">+O220+O221+O222</f>
        <v>0.20037904562043443</v>
      </c>
    </row>
    <row r="220" spans="1:15" ht="12.75">
      <c r="A220" s="321">
        <v>2</v>
      </c>
      <c r="B220" s="315">
        <v>3</v>
      </c>
      <c r="C220" s="315">
        <v>6</v>
      </c>
      <c r="D220" s="315">
        <v>3</v>
      </c>
      <c r="E220" s="315" t="s">
        <v>205</v>
      </c>
      <c r="F220" s="326" t="s">
        <v>158</v>
      </c>
      <c r="G220" s="27"/>
      <c r="H220" s="27"/>
      <c r="I220" s="27"/>
      <c r="J220" s="27"/>
      <c r="K220" s="27"/>
      <c r="L220" s="27"/>
      <c r="M220" s="27"/>
      <c r="N220" s="332">
        <f>SUBTOTAL(9,G220:M220)</f>
        <v>0</v>
      </c>
      <c r="O220" s="334">
        <f>IFERROR(N220/$N$18*100,"0.00")</f>
        <v>0</v>
      </c>
    </row>
    <row r="221" spans="1:15" ht="12.75">
      <c r="A221" s="321">
        <v>2</v>
      </c>
      <c r="B221" s="315">
        <v>3</v>
      </c>
      <c r="C221" s="315">
        <v>6</v>
      </c>
      <c r="D221" s="315">
        <v>3</v>
      </c>
      <c r="E221" s="315" t="s">
        <v>208</v>
      </c>
      <c r="F221" s="316" t="s">
        <v>159</v>
      </c>
      <c r="G221" s="27"/>
      <c r="H221" s="27"/>
      <c r="I221" s="27"/>
      <c r="J221" s="27"/>
      <c r="K221" s="27"/>
      <c r="L221" s="27"/>
      <c r="M221" s="27"/>
      <c r="N221" s="332">
        <f>SUBTOTAL(9,G221:M221)</f>
        <v>0</v>
      </c>
      <c r="O221" s="334">
        <f t="shared" ref="O221:O222" si="176">IFERROR(N221/$N$18*100,"0.00")</f>
        <v>0</v>
      </c>
    </row>
    <row r="222" spans="1:15" ht="12.75">
      <c r="A222" s="321">
        <v>2</v>
      </c>
      <c r="B222" s="315">
        <v>3</v>
      </c>
      <c r="C222" s="315">
        <v>6</v>
      </c>
      <c r="D222" s="315">
        <v>3</v>
      </c>
      <c r="E222" s="315" t="s">
        <v>234</v>
      </c>
      <c r="F222" s="316" t="s">
        <v>1054</v>
      </c>
      <c r="G222" s="27"/>
      <c r="H222" s="27"/>
      <c r="I222" s="27"/>
      <c r="J222" s="27"/>
      <c r="K222" s="27"/>
      <c r="L222" s="27"/>
      <c r="M222" s="27">
        <v>828124.68</v>
      </c>
      <c r="N222" s="332">
        <f>SUBTOTAL(9,G222:M222)</f>
        <v>828124.68</v>
      </c>
      <c r="O222" s="334">
        <f t="shared" si="176"/>
        <v>0.20037904562043443</v>
      </c>
    </row>
    <row r="223" spans="1:15" ht="12.75">
      <c r="A223" s="311">
        <v>2</v>
      </c>
      <c r="B223" s="312">
        <v>3</v>
      </c>
      <c r="C223" s="312">
        <v>6</v>
      </c>
      <c r="D223" s="312">
        <v>4</v>
      </c>
      <c r="E223" s="312"/>
      <c r="F223" s="320" t="s">
        <v>31</v>
      </c>
      <c r="G223" s="29">
        <f t="shared" ref="G223:N223" si="177">+G224</f>
        <v>0</v>
      </c>
      <c r="H223" s="29">
        <f t="shared" si="177"/>
        <v>0</v>
      </c>
      <c r="I223" s="29">
        <f t="shared" si="177"/>
        <v>0</v>
      </c>
      <c r="J223" s="29">
        <f t="shared" si="177"/>
        <v>0</v>
      </c>
      <c r="K223" s="29">
        <f t="shared" si="177"/>
        <v>0</v>
      </c>
      <c r="L223" s="29">
        <f t="shared" si="177"/>
        <v>0</v>
      </c>
      <c r="M223" s="29">
        <f t="shared" si="177"/>
        <v>0</v>
      </c>
      <c r="N223" s="29">
        <f t="shared" si="177"/>
        <v>0</v>
      </c>
      <c r="O223" s="54">
        <f t="shared" ref="O223" si="178">+O224</f>
        <v>0</v>
      </c>
    </row>
    <row r="224" spans="1:15" ht="12.75">
      <c r="A224" s="321">
        <v>2</v>
      </c>
      <c r="B224" s="315">
        <v>3</v>
      </c>
      <c r="C224" s="315">
        <v>6</v>
      </c>
      <c r="D224" s="315">
        <v>4</v>
      </c>
      <c r="E224" s="315" t="s">
        <v>205</v>
      </c>
      <c r="F224" s="316" t="s">
        <v>160</v>
      </c>
      <c r="G224" s="27"/>
      <c r="H224" s="27"/>
      <c r="I224" s="27"/>
      <c r="J224" s="27"/>
      <c r="K224" s="27"/>
      <c r="L224" s="27"/>
      <c r="M224" s="27"/>
      <c r="N224" s="332">
        <f>SUBTOTAL(9,G224:M224)</f>
        <v>0</v>
      </c>
      <c r="O224" s="335">
        <f>IFERROR(N224/$N$18*100,"0.00")</f>
        <v>0</v>
      </c>
    </row>
    <row r="225" spans="1:15" ht="12.75">
      <c r="A225" s="308">
        <v>2</v>
      </c>
      <c r="B225" s="309">
        <v>3</v>
      </c>
      <c r="C225" s="309">
        <v>7</v>
      </c>
      <c r="D225" s="309"/>
      <c r="E225" s="309"/>
      <c r="F225" s="310" t="s">
        <v>253</v>
      </c>
      <c r="G225" s="32">
        <f t="shared" ref="G225:N225" si="179">+G226+G233</f>
        <v>3065390.51</v>
      </c>
      <c r="H225" s="32">
        <f t="shared" si="179"/>
        <v>1532695.25</v>
      </c>
      <c r="I225" s="32">
        <f t="shared" si="179"/>
        <v>0</v>
      </c>
      <c r="J225" s="32">
        <f t="shared" si="179"/>
        <v>26055819.300000001</v>
      </c>
      <c r="K225" s="32">
        <f t="shared" si="179"/>
        <v>0</v>
      </c>
      <c r="L225" s="32">
        <f t="shared" si="179"/>
        <v>0</v>
      </c>
      <c r="M225" s="32">
        <f t="shared" si="179"/>
        <v>3161317.45</v>
      </c>
      <c r="N225" s="32">
        <f t="shared" si="179"/>
        <v>33815222.510000005</v>
      </c>
      <c r="O225" s="32">
        <f t="shared" ref="O225" si="180">+O226+O233</f>
        <v>8.1821761597498011</v>
      </c>
    </row>
    <row r="226" spans="1:15" ht="12.75">
      <c r="A226" s="311">
        <v>2</v>
      </c>
      <c r="B226" s="312">
        <v>3</v>
      </c>
      <c r="C226" s="312">
        <v>7</v>
      </c>
      <c r="D226" s="312">
        <v>1</v>
      </c>
      <c r="E226" s="312"/>
      <c r="F226" s="320" t="s">
        <v>161</v>
      </c>
      <c r="G226" s="29">
        <f t="shared" ref="G226:N226" si="181">+G227+G228+G229+G230+G231+G232</f>
        <v>0</v>
      </c>
      <c r="H226" s="29">
        <f t="shared" si="181"/>
        <v>0</v>
      </c>
      <c r="I226" s="29">
        <f t="shared" si="181"/>
        <v>0</v>
      </c>
      <c r="J226" s="29">
        <f t="shared" si="181"/>
        <v>0</v>
      </c>
      <c r="K226" s="29">
        <f t="shared" si="181"/>
        <v>0</v>
      </c>
      <c r="L226" s="29">
        <f t="shared" si="181"/>
        <v>0</v>
      </c>
      <c r="M226" s="29">
        <f t="shared" si="181"/>
        <v>3131817.45</v>
      </c>
      <c r="N226" s="29">
        <f t="shared" si="181"/>
        <v>3131817.45</v>
      </c>
      <c r="O226" s="54">
        <f t="shared" ref="O226" si="182">+O227+O228+O229+O230+O231+O232</f>
        <v>0.75779723373106411</v>
      </c>
    </row>
    <row r="227" spans="1:15" ht="12.75">
      <c r="A227" s="321">
        <v>2</v>
      </c>
      <c r="B227" s="315">
        <v>3</v>
      </c>
      <c r="C227" s="315">
        <v>7</v>
      </c>
      <c r="D227" s="315">
        <v>1</v>
      </c>
      <c r="E227" s="315" t="s">
        <v>202</v>
      </c>
      <c r="F227" s="316" t="s">
        <v>162</v>
      </c>
      <c r="G227" s="27"/>
      <c r="H227" s="27"/>
      <c r="I227" s="27"/>
      <c r="J227" s="27"/>
      <c r="K227" s="27"/>
      <c r="L227" s="27"/>
      <c r="M227" s="27">
        <v>1792143.91</v>
      </c>
      <c r="N227" s="332">
        <f t="shared" ref="N227:N232" si="183">SUBTOTAL(9,G227:M227)</f>
        <v>1792143.91</v>
      </c>
      <c r="O227" s="335">
        <f>IFERROR(N227/$N$18*100,"0.00")</f>
        <v>0.43364012083334325</v>
      </c>
    </row>
    <row r="228" spans="1:15" ht="12.75">
      <c r="A228" s="321">
        <v>2</v>
      </c>
      <c r="B228" s="315">
        <v>3</v>
      </c>
      <c r="C228" s="315">
        <v>7</v>
      </c>
      <c r="D228" s="315">
        <v>1</v>
      </c>
      <c r="E228" s="315" t="s">
        <v>203</v>
      </c>
      <c r="F228" s="316" t="s">
        <v>163</v>
      </c>
      <c r="G228" s="27"/>
      <c r="H228" s="27"/>
      <c r="I228" s="27"/>
      <c r="J228" s="27"/>
      <c r="K228" s="27"/>
      <c r="L228" s="27"/>
      <c r="M228" s="27">
        <v>1014407.32</v>
      </c>
      <c r="N228" s="332">
        <f t="shared" si="183"/>
        <v>1014407.32</v>
      </c>
      <c r="O228" s="335">
        <f t="shared" ref="O228:O237" si="184">IFERROR(N228/$N$18*100,"0.00")</f>
        <v>0.24545334242662906</v>
      </c>
    </row>
    <row r="229" spans="1:15" ht="12.75">
      <c r="A229" s="321">
        <v>2</v>
      </c>
      <c r="B229" s="315">
        <v>3</v>
      </c>
      <c r="C229" s="315">
        <v>7</v>
      </c>
      <c r="D229" s="315">
        <v>1</v>
      </c>
      <c r="E229" s="315" t="s">
        <v>204</v>
      </c>
      <c r="F229" s="316" t="s">
        <v>164</v>
      </c>
      <c r="G229" s="27"/>
      <c r="H229" s="27"/>
      <c r="I229" s="27"/>
      <c r="J229" s="27"/>
      <c r="K229" s="27"/>
      <c r="L229" s="27"/>
      <c r="M229" s="27"/>
      <c r="N229" s="332">
        <f t="shared" si="183"/>
        <v>0</v>
      </c>
      <c r="O229" s="335">
        <f t="shared" si="184"/>
        <v>0</v>
      </c>
    </row>
    <row r="230" spans="1:15" ht="12.75">
      <c r="A230" s="321">
        <v>2</v>
      </c>
      <c r="B230" s="315">
        <v>3</v>
      </c>
      <c r="C230" s="315">
        <v>7</v>
      </c>
      <c r="D230" s="315">
        <v>1</v>
      </c>
      <c r="E230" s="315" t="s">
        <v>205</v>
      </c>
      <c r="F230" s="316" t="s">
        <v>165</v>
      </c>
      <c r="G230" s="27"/>
      <c r="H230" s="27"/>
      <c r="I230" s="27"/>
      <c r="J230" s="27"/>
      <c r="K230" s="27"/>
      <c r="L230" s="27"/>
      <c r="M230" s="27">
        <v>319366.21999999997</v>
      </c>
      <c r="N230" s="332">
        <f t="shared" si="183"/>
        <v>319366.21999999997</v>
      </c>
      <c r="O230" s="335">
        <f t="shared" si="184"/>
        <v>7.7276163737815054E-2</v>
      </c>
    </row>
    <row r="231" spans="1:15" ht="12.75">
      <c r="A231" s="321">
        <v>2</v>
      </c>
      <c r="B231" s="315">
        <v>3</v>
      </c>
      <c r="C231" s="315">
        <v>7</v>
      </c>
      <c r="D231" s="315">
        <v>1</v>
      </c>
      <c r="E231" s="315" t="s">
        <v>208</v>
      </c>
      <c r="F231" s="316" t="s">
        <v>166</v>
      </c>
      <c r="G231" s="27"/>
      <c r="H231" s="27"/>
      <c r="I231" s="27"/>
      <c r="J231" s="27"/>
      <c r="K231" s="27"/>
      <c r="L231" s="27"/>
      <c r="M231" s="27">
        <v>5900</v>
      </c>
      <c r="N231" s="332">
        <f t="shared" si="183"/>
        <v>5900</v>
      </c>
      <c r="O231" s="335">
        <f t="shared" si="184"/>
        <v>1.4276067332766405E-3</v>
      </c>
    </row>
    <row r="232" spans="1:15" ht="12.75">
      <c r="A232" s="321">
        <v>2</v>
      </c>
      <c r="B232" s="315">
        <v>3</v>
      </c>
      <c r="C232" s="315">
        <v>7</v>
      </c>
      <c r="D232" s="315">
        <v>1</v>
      </c>
      <c r="E232" s="315" t="s">
        <v>234</v>
      </c>
      <c r="F232" s="316" t="s">
        <v>167</v>
      </c>
      <c r="G232" s="27"/>
      <c r="H232" s="27"/>
      <c r="I232" s="27"/>
      <c r="J232" s="27"/>
      <c r="K232" s="27"/>
      <c r="L232" s="27"/>
      <c r="M232" s="27"/>
      <c r="N232" s="332">
        <f t="shared" si="183"/>
        <v>0</v>
      </c>
      <c r="O232" s="335">
        <f t="shared" si="184"/>
        <v>0</v>
      </c>
    </row>
    <row r="233" spans="1:15" ht="12.75">
      <c r="A233" s="311">
        <v>2</v>
      </c>
      <c r="B233" s="312">
        <v>3</v>
      </c>
      <c r="C233" s="312">
        <v>7</v>
      </c>
      <c r="D233" s="312">
        <v>2</v>
      </c>
      <c r="E233" s="312"/>
      <c r="F233" s="320" t="s">
        <v>168</v>
      </c>
      <c r="G233" s="29">
        <f t="shared" ref="G233:N233" si="185">+G234+G235+G236+G237</f>
        <v>3065390.51</v>
      </c>
      <c r="H233" s="29">
        <f t="shared" si="185"/>
        <v>1532695.25</v>
      </c>
      <c r="I233" s="29">
        <f t="shared" si="185"/>
        <v>0</v>
      </c>
      <c r="J233" s="29">
        <f t="shared" si="185"/>
        <v>26055819.300000001</v>
      </c>
      <c r="K233" s="29">
        <f t="shared" si="185"/>
        <v>0</v>
      </c>
      <c r="L233" s="29">
        <f t="shared" si="185"/>
        <v>0</v>
      </c>
      <c r="M233" s="29">
        <f t="shared" si="185"/>
        <v>29500</v>
      </c>
      <c r="N233" s="29">
        <f t="shared" si="185"/>
        <v>30683405.060000002</v>
      </c>
      <c r="O233" s="54">
        <f t="shared" ref="O233" si="186">+O234+O235+O236+O237</f>
        <v>7.4243789260187363</v>
      </c>
    </row>
    <row r="234" spans="1:15" ht="12.75">
      <c r="A234" s="314">
        <v>2</v>
      </c>
      <c r="B234" s="315">
        <v>3</v>
      </c>
      <c r="C234" s="315">
        <v>7</v>
      </c>
      <c r="D234" s="315">
        <v>2</v>
      </c>
      <c r="E234" s="315" t="s">
        <v>203</v>
      </c>
      <c r="F234" s="316" t="s">
        <v>169</v>
      </c>
      <c r="G234" s="27"/>
      <c r="H234" s="27"/>
      <c r="I234" s="27"/>
      <c r="J234" s="27"/>
      <c r="K234" s="27"/>
      <c r="L234" s="27"/>
      <c r="M234" s="27"/>
      <c r="N234" s="332">
        <f>SUBTOTAL(9,G234:M234)</f>
        <v>0</v>
      </c>
      <c r="O234" s="335">
        <f t="shared" si="184"/>
        <v>0</v>
      </c>
    </row>
    <row r="235" spans="1:15" ht="12.75">
      <c r="A235" s="314">
        <v>2</v>
      </c>
      <c r="B235" s="315">
        <v>3</v>
      </c>
      <c r="C235" s="315">
        <v>7</v>
      </c>
      <c r="D235" s="315">
        <v>2</v>
      </c>
      <c r="E235" s="315" t="s">
        <v>204</v>
      </c>
      <c r="F235" s="316" t="s">
        <v>170</v>
      </c>
      <c r="G235" s="27">
        <v>3065390.51</v>
      </c>
      <c r="H235" s="27">
        <v>1532695.25</v>
      </c>
      <c r="I235" s="27"/>
      <c r="J235" s="27">
        <v>26055819.300000001</v>
      </c>
      <c r="K235" s="27"/>
      <c r="L235" s="27"/>
      <c r="M235" s="27"/>
      <c r="N235" s="332">
        <f>SUBTOTAL(9,G235:M235)</f>
        <v>30653905.060000002</v>
      </c>
      <c r="O235" s="335">
        <f t="shared" si="184"/>
        <v>7.4172408923523534</v>
      </c>
    </row>
    <row r="236" spans="1:15" ht="12.75">
      <c r="A236" s="314">
        <v>2</v>
      </c>
      <c r="B236" s="315">
        <v>3</v>
      </c>
      <c r="C236" s="315">
        <v>7</v>
      </c>
      <c r="D236" s="315">
        <v>2</v>
      </c>
      <c r="E236" s="315" t="s">
        <v>208</v>
      </c>
      <c r="F236" s="316" t="s">
        <v>171</v>
      </c>
      <c r="G236" s="27"/>
      <c r="H236" s="27"/>
      <c r="I236" s="27"/>
      <c r="J236" s="27"/>
      <c r="K236" s="27"/>
      <c r="L236" s="27"/>
      <c r="M236" s="27">
        <v>29500</v>
      </c>
      <c r="N236" s="332">
        <f>SUBTOTAL(9,G236:M236)</f>
        <v>29500</v>
      </c>
      <c r="O236" s="335">
        <f t="shared" si="184"/>
        <v>7.1380336663832023E-3</v>
      </c>
    </row>
    <row r="237" spans="1:15" ht="12.75">
      <c r="A237" s="326">
        <v>2</v>
      </c>
      <c r="B237" s="327">
        <v>3</v>
      </c>
      <c r="C237" s="327">
        <v>7</v>
      </c>
      <c r="D237" s="327">
        <v>2</v>
      </c>
      <c r="E237" s="327" t="s">
        <v>234</v>
      </c>
      <c r="F237" s="317" t="s">
        <v>254</v>
      </c>
      <c r="G237" s="27"/>
      <c r="H237" s="27"/>
      <c r="I237" s="27"/>
      <c r="J237" s="27"/>
      <c r="K237" s="27"/>
      <c r="L237" s="27"/>
      <c r="M237" s="27"/>
      <c r="N237" s="332">
        <f>SUBTOTAL(9,G237:M237)</f>
        <v>0</v>
      </c>
      <c r="O237" s="335">
        <f t="shared" si="184"/>
        <v>0</v>
      </c>
    </row>
    <row r="238" spans="1:15" ht="12.75">
      <c r="A238" s="308">
        <v>2</v>
      </c>
      <c r="B238" s="309">
        <v>3</v>
      </c>
      <c r="C238" s="309">
        <v>9</v>
      </c>
      <c r="D238" s="309"/>
      <c r="E238" s="309"/>
      <c r="F238" s="310" t="s">
        <v>32</v>
      </c>
      <c r="G238" s="32">
        <f t="shared" ref="G238:N238" si="187">+G239+G242+G245+G247+G249+G251+G253</f>
        <v>1477178.54</v>
      </c>
      <c r="H238" s="32">
        <f t="shared" si="187"/>
        <v>2277056.9499999997</v>
      </c>
      <c r="I238" s="32">
        <f t="shared" si="187"/>
        <v>12078221.040000001</v>
      </c>
      <c r="J238" s="32">
        <f t="shared" si="187"/>
        <v>2633530.71</v>
      </c>
      <c r="K238" s="32">
        <f t="shared" si="187"/>
        <v>4732350.7799999993</v>
      </c>
      <c r="L238" s="32">
        <f t="shared" si="187"/>
        <v>35647.369999999995</v>
      </c>
      <c r="M238" s="32">
        <f t="shared" si="187"/>
        <v>6758916.2699999996</v>
      </c>
      <c r="N238" s="32">
        <f t="shared" si="187"/>
        <v>29992901.66</v>
      </c>
      <c r="O238" s="32">
        <f t="shared" ref="O238" si="188">+O239+O242+O245+O247+O249+O251+O253</f>
        <v>7.2572997220881561</v>
      </c>
    </row>
    <row r="239" spans="1:15" ht="12.75">
      <c r="A239" s="311">
        <v>2</v>
      </c>
      <c r="B239" s="312">
        <v>3</v>
      </c>
      <c r="C239" s="312">
        <v>9</v>
      </c>
      <c r="D239" s="312">
        <v>1</v>
      </c>
      <c r="E239" s="312"/>
      <c r="F239" s="320" t="s">
        <v>1055</v>
      </c>
      <c r="G239" s="29">
        <f t="shared" ref="G239:N239" si="189">+G240+G241</f>
        <v>128630.17</v>
      </c>
      <c r="H239" s="29">
        <f t="shared" si="189"/>
        <v>53595.91</v>
      </c>
      <c r="I239" s="29">
        <f t="shared" si="189"/>
        <v>160787.72</v>
      </c>
      <c r="J239" s="29">
        <f t="shared" si="189"/>
        <v>160787.72</v>
      </c>
      <c r="K239" s="29">
        <f t="shared" si="189"/>
        <v>160787.72</v>
      </c>
      <c r="L239" s="29">
        <f t="shared" si="189"/>
        <v>10719.18</v>
      </c>
      <c r="M239" s="29">
        <f t="shared" si="189"/>
        <v>396609.7</v>
      </c>
      <c r="N239" s="29">
        <f t="shared" si="189"/>
        <v>1071918.1200000001</v>
      </c>
      <c r="O239" s="54">
        <f t="shared" ref="O239" si="190">+O240+O241</f>
        <v>0.25936907214122679</v>
      </c>
    </row>
    <row r="240" spans="1:15" ht="12.75">
      <c r="A240" s="321">
        <v>2</v>
      </c>
      <c r="B240" s="315">
        <v>3</v>
      </c>
      <c r="C240" s="315">
        <v>9</v>
      </c>
      <c r="D240" s="315">
        <v>1</v>
      </c>
      <c r="E240" s="315" t="s">
        <v>202</v>
      </c>
      <c r="F240" s="316" t="s">
        <v>172</v>
      </c>
      <c r="G240" s="332">
        <v>128630.17</v>
      </c>
      <c r="H240" s="332">
        <v>53595.91</v>
      </c>
      <c r="I240" s="332">
        <v>160787.72</v>
      </c>
      <c r="J240" s="332">
        <v>160787.72</v>
      </c>
      <c r="K240" s="332">
        <v>160787.72</v>
      </c>
      <c r="L240" s="332">
        <v>10719.18</v>
      </c>
      <c r="M240" s="332">
        <v>396609.7</v>
      </c>
      <c r="N240" s="332">
        <f>SUBTOTAL(9,G240:M240)</f>
        <v>1071918.1200000001</v>
      </c>
      <c r="O240" s="335">
        <f t="shared" ref="O240:O244" si="191">IFERROR(N240/$N$18*100,"0.00")</f>
        <v>0.25936907214122679</v>
      </c>
    </row>
    <row r="241" spans="1:15" ht="12.75">
      <c r="A241" s="321">
        <v>2</v>
      </c>
      <c r="B241" s="315">
        <v>3</v>
      </c>
      <c r="C241" s="315">
        <v>9</v>
      </c>
      <c r="D241" s="315">
        <v>1</v>
      </c>
      <c r="E241" s="315" t="s">
        <v>203</v>
      </c>
      <c r="F241" s="316" t="s">
        <v>1056</v>
      </c>
      <c r="G241" s="332"/>
      <c r="H241" s="332"/>
      <c r="I241" s="332"/>
      <c r="J241" s="332"/>
      <c r="K241" s="332"/>
      <c r="L241" s="332"/>
      <c r="M241" s="332"/>
      <c r="N241" s="332">
        <f>SUBTOTAL(9,G241:M241)</f>
        <v>0</v>
      </c>
      <c r="O241" s="335">
        <f t="shared" si="191"/>
        <v>0</v>
      </c>
    </row>
    <row r="242" spans="1:15" ht="12.75">
      <c r="A242" s="311">
        <v>2</v>
      </c>
      <c r="B242" s="312">
        <v>3</v>
      </c>
      <c r="C242" s="312">
        <v>9</v>
      </c>
      <c r="D242" s="312">
        <v>2</v>
      </c>
      <c r="E242" s="312"/>
      <c r="F242" s="320" t="s">
        <v>1057</v>
      </c>
      <c r="G242" s="29">
        <f t="shared" ref="G242:N242" si="192">+G243+G244</f>
        <v>299138.33</v>
      </c>
      <c r="H242" s="29">
        <f t="shared" si="192"/>
        <v>124640.97</v>
      </c>
      <c r="I242" s="29">
        <f t="shared" si="192"/>
        <v>373922.92</v>
      </c>
      <c r="J242" s="29">
        <f t="shared" si="192"/>
        <v>373922.92</v>
      </c>
      <c r="K242" s="29">
        <f t="shared" si="192"/>
        <v>373922.92</v>
      </c>
      <c r="L242" s="29">
        <f t="shared" si="192"/>
        <v>24928.19</v>
      </c>
      <c r="M242" s="29">
        <f t="shared" si="192"/>
        <v>922343.19</v>
      </c>
      <c r="N242" s="29">
        <f t="shared" si="192"/>
        <v>2492819.4399999995</v>
      </c>
      <c r="O242" s="54">
        <f t="shared" ref="O242" si="193">+O243+O244</f>
        <v>0.60318064701472929</v>
      </c>
    </row>
    <row r="243" spans="1:15" ht="12.75">
      <c r="A243" s="321">
        <v>2</v>
      </c>
      <c r="B243" s="315">
        <v>3</v>
      </c>
      <c r="C243" s="315">
        <v>9</v>
      </c>
      <c r="D243" s="315">
        <v>2</v>
      </c>
      <c r="E243" s="315" t="s">
        <v>202</v>
      </c>
      <c r="F243" s="316" t="s">
        <v>1058</v>
      </c>
      <c r="G243" s="27">
        <v>299138.33</v>
      </c>
      <c r="H243" s="27">
        <v>124640.97</v>
      </c>
      <c r="I243" s="27">
        <v>373922.92</v>
      </c>
      <c r="J243" s="27">
        <v>373922.92</v>
      </c>
      <c r="K243" s="27">
        <v>373922.92</v>
      </c>
      <c r="L243" s="27">
        <v>24928.19</v>
      </c>
      <c r="M243" s="27">
        <v>922343.19</v>
      </c>
      <c r="N243" s="332">
        <f>SUBTOTAL(9,G243:M243)</f>
        <v>2492819.4399999995</v>
      </c>
      <c r="O243" s="335">
        <f t="shared" si="191"/>
        <v>0.60318064701472929</v>
      </c>
    </row>
    <row r="244" spans="1:15" ht="12.75">
      <c r="A244" s="321">
        <v>2</v>
      </c>
      <c r="B244" s="315">
        <v>3</v>
      </c>
      <c r="C244" s="315">
        <v>9</v>
      </c>
      <c r="D244" s="315">
        <v>2</v>
      </c>
      <c r="E244" s="315" t="s">
        <v>203</v>
      </c>
      <c r="F244" s="316" t="s">
        <v>1059</v>
      </c>
      <c r="G244" s="27"/>
      <c r="H244" s="27"/>
      <c r="I244" s="27"/>
      <c r="J244" s="27"/>
      <c r="K244" s="27"/>
      <c r="L244" s="27"/>
      <c r="M244" s="27"/>
      <c r="N244" s="332">
        <f>SUBTOTAL(9,G244:M244)</f>
        <v>0</v>
      </c>
      <c r="O244" s="335">
        <f t="shared" si="191"/>
        <v>0</v>
      </c>
    </row>
    <row r="245" spans="1:15" ht="12.75">
      <c r="A245" s="311">
        <v>2</v>
      </c>
      <c r="B245" s="312">
        <v>3</v>
      </c>
      <c r="C245" s="312">
        <v>9</v>
      </c>
      <c r="D245" s="312">
        <v>3</v>
      </c>
      <c r="E245" s="312"/>
      <c r="F245" s="320" t="s">
        <v>1060</v>
      </c>
      <c r="G245" s="29">
        <f t="shared" ref="G245:N245" si="194">+G246</f>
        <v>1049410.04</v>
      </c>
      <c r="H245" s="29">
        <f t="shared" si="194"/>
        <v>2098820.0699999998</v>
      </c>
      <c r="I245" s="29">
        <f t="shared" si="194"/>
        <v>11543510.4</v>
      </c>
      <c r="J245" s="29">
        <f t="shared" si="194"/>
        <v>2098820.0699999998</v>
      </c>
      <c r="K245" s="29">
        <f t="shared" si="194"/>
        <v>4197640.1399999997</v>
      </c>
      <c r="L245" s="29">
        <f t="shared" si="194"/>
        <v>0</v>
      </c>
      <c r="M245" s="29">
        <f t="shared" si="194"/>
        <v>0</v>
      </c>
      <c r="N245" s="29">
        <f t="shared" si="194"/>
        <v>20988200.719999999</v>
      </c>
      <c r="O245" s="54">
        <f t="shared" ref="O245" si="195">+O246</f>
        <v>5.0784570622429879</v>
      </c>
    </row>
    <row r="246" spans="1:15" ht="12.75">
      <c r="A246" s="321">
        <v>2</v>
      </c>
      <c r="B246" s="315">
        <v>3</v>
      </c>
      <c r="C246" s="315">
        <v>9</v>
      </c>
      <c r="D246" s="315">
        <v>3</v>
      </c>
      <c r="E246" s="315" t="s">
        <v>202</v>
      </c>
      <c r="F246" s="316" t="s">
        <v>1060</v>
      </c>
      <c r="G246" s="27">
        <v>1049410.04</v>
      </c>
      <c r="H246" s="27">
        <v>2098820.0699999998</v>
      </c>
      <c r="I246" s="27">
        <v>11543510.4</v>
      </c>
      <c r="J246" s="27">
        <v>2098820.0699999998</v>
      </c>
      <c r="K246" s="27">
        <v>4197640.1399999997</v>
      </c>
      <c r="L246" s="27"/>
      <c r="M246" s="27"/>
      <c r="N246" s="332">
        <f>SUBTOTAL(9,G246:M246)</f>
        <v>20988200.719999999</v>
      </c>
      <c r="O246" s="335">
        <f>IFERROR(N246/$N$18*100,"0.00")</f>
        <v>5.0784570622429879</v>
      </c>
    </row>
    <row r="247" spans="1:15" ht="12.75">
      <c r="A247" s="311">
        <v>2</v>
      </c>
      <c r="B247" s="312">
        <v>3</v>
      </c>
      <c r="C247" s="312">
        <v>9</v>
      </c>
      <c r="D247" s="312">
        <v>5</v>
      </c>
      <c r="E247" s="312"/>
      <c r="F247" s="320" t="s">
        <v>173</v>
      </c>
      <c r="G247" s="29">
        <f t="shared" ref="G247:N247" si="196">+G248</f>
        <v>0</v>
      </c>
      <c r="H247" s="29">
        <f t="shared" si="196"/>
        <v>0</v>
      </c>
      <c r="I247" s="29">
        <f t="shared" si="196"/>
        <v>0</v>
      </c>
      <c r="J247" s="29">
        <f t="shared" si="196"/>
        <v>0</v>
      </c>
      <c r="K247" s="29">
        <f t="shared" si="196"/>
        <v>0</v>
      </c>
      <c r="L247" s="29">
        <f t="shared" si="196"/>
        <v>0</v>
      </c>
      <c r="M247" s="29">
        <f t="shared" si="196"/>
        <v>1336620.54</v>
      </c>
      <c r="N247" s="29">
        <f t="shared" si="196"/>
        <v>1336620.54</v>
      </c>
      <c r="O247" s="54">
        <f t="shared" ref="O247" si="197">+O248</f>
        <v>0.32341838690506086</v>
      </c>
    </row>
    <row r="248" spans="1:15" ht="12.75">
      <c r="A248" s="321">
        <v>2</v>
      </c>
      <c r="B248" s="315">
        <v>3</v>
      </c>
      <c r="C248" s="315">
        <v>9</v>
      </c>
      <c r="D248" s="315">
        <v>5</v>
      </c>
      <c r="E248" s="315" t="s">
        <v>202</v>
      </c>
      <c r="F248" s="316" t="s">
        <v>173</v>
      </c>
      <c r="G248" s="27"/>
      <c r="H248" s="27"/>
      <c r="I248" s="27"/>
      <c r="J248" s="27"/>
      <c r="K248" s="27"/>
      <c r="L248" s="27"/>
      <c r="M248" s="27">
        <v>1336620.54</v>
      </c>
      <c r="N248" s="332">
        <f>SUBTOTAL(9,G248:M248)</f>
        <v>1336620.54</v>
      </c>
      <c r="O248" s="335">
        <f>IFERROR(N248/$N$18*100,"0.00")</f>
        <v>0.32341838690506086</v>
      </c>
    </row>
    <row r="249" spans="1:15" ht="12.75">
      <c r="A249" s="311">
        <v>2</v>
      </c>
      <c r="B249" s="312">
        <v>3</v>
      </c>
      <c r="C249" s="312">
        <v>9</v>
      </c>
      <c r="D249" s="312">
        <v>6</v>
      </c>
      <c r="E249" s="312"/>
      <c r="F249" s="320" t="s">
        <v>174</v>
      </c>
      <c r="G249" s="29">
        <f t="shared" ref="G249:N249" si="198">+G250</f>
        <v>0</v>
      </c>
      <c r="H249" s="29">
        <f t="shared" si="198"/>
        <v>0</v>
      </c>
      <c r="I249" s="29">
        <f t="shared" si="198"/>
        <v>0</v>
      </c>
      <c r="J249" s="29">
        <f t="shared" si="198"/>
        <v>0</v>
      </c>
      <c r="K249" s="29">
        <f t="shared" si="198"/>
        <v>0</v>
      </c>
      <c r="L249" s="29">
        <f t="shared" si="198"/>
        <v>0</v>
      </c>
      <c r="M249" s="29">
        <f t="shared" si="198"/>
        <v>893424.32</v>
      </c>
      <c r="N249" s="29">
        <f t="shared" si="198"/>
        <v>893424.32</v>
      </c>
      <c r="O249" s="54">
        <f t="shared" ref="O249" si="199">+O250</f>
        <v>0.21617941947544131</v>
      </c>
    </row>
    <row r="250" spans="1:15" ht="12.75">
      <c r="A250" s="321">
        <v>2</v>
      </c>
      <c r="B250" s="315">
        <v>3</v>
      </c>
      <c r="C250" s="315">
        <v>9</v>
      </c>
      <c r="D250" s="315">
        <v>6</v>
      </c>
      <c r="E250" s="315" t="s">
        <v>202</v>
      </c>
      <c r="F250" s="316" t="s">
        <v>174</v>
      </c>
      <c r="G250" s="27"/>
      <c r="H250" s="27"/>
      <c r="I250" s="27"/>
      <c r="J250" s="27"/>
      <c r="K250" s="27"/>
      <c r="L250" s="27"/>
      <c r="M250" s="27">
        <v>893424.32</v>
      </c>
      <c r="N250" s="332">
        <f>SUBTOTAL(9,G250:M250)</f>
        <v>893424.32</v>
      </c>
      <c r="O250" s="335">
        <f>IFERROR(N250/$N$18*100,"0.00")</f>
        <v>0.21617941947544131</v>
      </c>
    </row>
    <row r="251" spans="1:15" ht="12.75">
      <c r="A251" s="311">
        <v>2</v>
      </c>
      <c r="B251" s="312">
        <v>3</v>
      </c>
      <c r="C251" s="312">
        <v>9</v>
      </c>
      <c r="D251" s="312">
        <v>8</v>
      </c>
      <c r="E251" s="312"/>
      <c r="F251" s="320" t="s">
        <v>1061</v>
      </c>
      <c r="G251" s="29">
        <f t="shared" ref="G251:N251" si="200">+G252</f>
        <v>0</v>
      </c>
      <c r="H251" s="29">
        <f t="shared" si="200"/>
        <v>0</v>
      </c>
      <c r="I251" s="29">
        <f t="shared" si="200"/>
        <v>0</v>
      </c>
      <c r="J251" s="29">
        <f t="shared" si="200"/>
        <v>0</v>
      </c>
      <c r="K251" s="29">
        <f t="shared" si="200"/>
        <v>0</v>
      </c>
      <c r="L251" s="29">
        <f t="shared" si="200"/>
        <v>0</v>
      </c>
      <c r="M251" s="29">
        <f t="shared" si="200"/>
        <v>887220.42</v>
      </c>
      <c r="N251" s="29">
        <f t="shared" si="200"/>
        <v>887220.42</v>
      </c>
      <c r="O251" s="54">
        <f t="shared" ref="O251" si="201">+O252</f>
        <v>0.2146782788970388</v>
      </c>
    </row>
    <row r="252" spans="1:15" ht="12.75">
      <c r="A252" s="321">
        <v>2</v>
      </c>
      <c r="B252" s="315">
        <v>3</v>
      </c>
      <c r="C252" s="315">
        <v>9</v>
      </c>
      <c r="D252" s="315">
        <v>8</v>
      </c>
      <c r="E252" s="315" t="s">
        <v>202</v>
      </c>
      <c r="F252" s="316" t="s">
        <v>1061</v>
      </c>
      <c r="G252" s="27"/>
      <c r="H252" s="27"/>
      <c r="I252" s="27"/>
      <c r="J252" s="27"/>
      <c r="K252" s="27"/>
      <c r="L252" s="27"/>
      <c r="M252" s="27">
        <v>887220.42</v>
      </c>
      <c r="N252" s="332">
        <f>SUBTOTAL(9,G252:M252)</f>
        <v>887220.42</v>
      </c>
      <c r="O252" s="335">
        <f>IFERROR(N252/$N$18*100,"0.00")</f>
        <v>0.2146782788970388</v>
      </c>
    </row>
    <row r="253" spans="1:15" ht="12.75">
      <c r="A253" s="311">
        <v>2</v>
      </c>
      <c r="B253" s="312">
        <v>3</v>
      </c>
      <c r="C253" s="312">
        <v>9</v>
      </c>
      <c r="D253" s="312">
        <v>9</v>
      </c>
      <c r="E253" s="312"/>
      <c r="F253" s="320" t="s">
        <v>1062</v>
      </c>
      <c r="G253" s="29">
        <f t="shared" ref="G253:N253" si="202">+G254</f>
        <v>0</v>
      </c>
      <c r="H253" s="29">
        <f t="shared" si="202"/>
        <v>0</v>
      </c>
      <c r="I253" s="29">
        <f t="shared" si="202"/>
        <v>0</v>
      </c>
      <c r="J253" s="29">
        <f t="shared" si="202"/>
        <v>0</v>
      </c>
      <c r="K253" s="29">
        <f t="shared" si="202"/>
        <v>0</v>
      </c>
      <c r="L253" s="29">
        <f t="shared" si="202"/>
        <v>0</v>
      </c>
      <c r="M253" s="29">
        <f t="shared" si="202"/>
        <v>2322698.1</v>
      </c>
      <c r="N253" s="29">
        <f t="shared" si="202"/>
        <v>2322698.1</v>
      </c>
      <c r="O253" s="54">
        <f t="shared" ref="O253" si="203">+O254</f>
        <v>0.56201685541167112</v>
      </c>
    </row>
    <row r="254" spans="1:15" ht="12.75">
      <c r="A254" s="321">
        <v>2</v>
      </c>
      <c r="B254" s="315">
        <v>3</v>
      </c>
      <c r="C254" s="315">
        <v>9</v>
      </c>
      <c r="D254" s="315">
        <v>9</v>
      </c>
      <c r="E254" s="315" t="s">
        <v>202</v>
      </c>
      <c r="F254" s="316" t="s">
        <v>1062</v>
      </c>
      <c r="G254" s="27"/>
      <c r="H254" s="27"/>
      <c r="I254" s="27"/>
      <c r="J254" s="27"/>
      <c r="K254" s="27"/>
      <c r="L254" s="27"/>
      <c r="M254" s="27">
        <v>2322698.1</v>
      </c>
      <c r="N254" s="332">
        <f>SUBTOTAL(9,G254:M254)</f>
        <v>2322698.1</v>
      </c>
      <c r="O254" s="335">
        <f>IFERROR(N254/$N$18*100,"0.00")</f>
        <v>0.56201685541167112</v>
      </c>
    </row>
    <row r="255" spans="1:15" ht="12.75">
      <c r="A255" s="304">
        <v>2</v>
      </c>
      <c r="B255" s="305">
        <v>4</v>
      </c>
      <c r="C255" s="306"/>
      <c r="D255" s="306"/>
      <c r="E255" s="306"/>
      <c r="F255" s="307" t="s">
        <v>255</v>
      </c>
      <c r="G255" s="33">
        <f t="shared" ref="G255:N255" si="204">+G256+G264+G267</f>
        <v>0</v>
      </c>
      <c r="H255" s="33">
        <f t="shared" si="204"/>
        <v>0</v>
      </c>
      <c r="I255" s="33">
        <f t="shared" si="204"/>
        <v>0</v>
      </c>
      <c r="J255" s="33">
        <f t="shared" si="204"/>
        <v>0</v>
      </c>
      <c r="K255" s="33">
        <f t="shared" si="204"/>
        <v>0</v>
      </c>
      <c r="L255" s="33">
        <f t="shared" si="204"/>
        <v>0</v>
      </c>
      <c r="M255" s="33">
        <f t="shared" si="204"/>
        <v>0</v>
      </c>
      <c r="N255" s="33">
        <f t="shared" si="204"/>
        <v>0</v>
      </c>
      <c r="O255" s="33">
        <f t="shared" ref="O255" si="205">+O256+O264+O267</f>
        <v>0</v>
      </c>
    </row>
    <row r="256" spans="1:15" ht="12.75">
      <c r="A256" s="308">
        <v>2</v>
      </c>
      <c r="B256" s="309">
        <v>4</v>
      </c>
      <c r="C256" s="309">
        <v>1</v>
      </c>
      <c r="D256" s="309"/>
      <c r="E256" s="309"/>
      <c r="F256" s="310" t="s">
        <v>256</v>
      </c>
      <c r="G256" s="32">
        <f t="shared" ref="G256:N256" si="206">+G257+G260+G262</f>
        <v>0</v>
      </c>
      <c r="H256" s="32">
        <f t="shared" si="206"/>
        <v>0</v>
      </c>
      <c r="I256" s="32">
        <f t="shared" si="206"/>
        <v>0</v>
      </c>
      <c r="J256" s="32">
        <f t="shared" si="206"/>
        <v>0</v>
      </c>
      <c r="K256" s="32">
        <f t="shared" si="206"/>
        <v>0</v>
      </c>
      <c r="L256" s="32">
        <f t="shared" si="206"/>
        <v>0</v>
      </c>
      <c r="M256" s="32">
        <f t="shared" si="206"/>
        <v>0</v>
      </c>
      <c r="N256" s="32">
        <f t="shared" si="206"/>
        <v>0</v>
      </c>
      <c r="O256" s="32">
        <f t="shared" ref="O256" si="207">+O257+O260+O262</f>
        <v>0</v>
      </c>
    </row>
    <row r="257" spans="1:15" ht="12.75">
      <c r="A257" s="311">
        <v>2</v>
      </c>
      <c r="B257" s="312">
        <v>4</v>
      </c>
      <c r="C257" s="312">
        <v>1</v>
      </c>
      <c r="D257" s="312">
        <v>2</v>
      </c>
      <c r="E257" s="312"/>
      <c r="F257" s="320" t="s">
        <v>257</v>
      </c>
      <c r="G257" s="29">
        <f t="shared" ref="G257:N257" si="208">+G258+G259</f>
        <v>0</v>
      </c>
      <c r="H257" s="29">
        <f t="shared" si="208"/>
        <v>0</v>
      </c>
      <c r="I257" s="29">
        <f t="shared" si="208"/>
        <v>0</v>
      </c>
      <c r="J257" s="29">
        <f t="shared" si="208"/>
        <v>0</v>
      </c>
      <c r="K257" s="29">
        <f t="shared" si="208"/>
        <v>0</v>
      </c>
      <c r="L257" s="29">
        <f t="shared" si="208"/>
        <v>0</v>
      </c>
      <c r="M257" s="29">
        <f t="shared" si="208"/>
        <v>0</v>
      </c>
      <c r="N257" s="29">
        <f t="shared" si="208"/>
        <v>0</v>
      </c>
      <c r="O257" s="54">
        <f t="shared" ref="O257" si="209">+O258+O259</f>
        <v>0</v>
      </c>
    </row>
    <row r="258" spans="1:15" ht="12.75">
      <c r="A258" s="321">
        <v>2</v>
      </c>
      <c r="B258" s="315">
        <v>4</v>
      </c>
      <c r="C258" s="315">
        <v>1</v>
      </c>
      <c r="D258" s="315">
        <v>2</v>
      </c>
      <c r="E258" s="315" t="s">
        <v>202</v>
      </c>
      <c r="F258" s="319" t="s">
        <v>258</v>
      </c>
      <c r="G258" s="27"/>
      <c r="H258" s="27"/>
      <c r="I258" s="27"/>
      <c r="J258" s="27"/>
      <c r="K258" s="27"/>
      <c r="L258" s="27"/>
      <c r="M258" s="27"/>
      <c r="N258" s="332">
        <f>SUBTOTAL(9,G258:M258)</f>
        <v>0</v>
      </c>
      <c r="O258" s="335">
        <f>IFERROR(N258/$N$18*100,"0.00")</f>
        <v>0</v>
      </c>
    </row>
    <row r="259" spans="1:15" ht="12.75">
      <c r="A259" s="321">
        <v>2</v>
      </c>
      <c r="B259" s="315">
        <v>4</v>
      </c>
      <c r="C259" s="315">
        <v>1</v>
      </c>
      <c r="D259" s="315">
        <v>2</v>
      </c>
      <c r="E259" s="315" t="s">
        <v>203</v>
      </c>
      <c r="F259" s="319" t="s">
        <v>259</v>
      </c>
      <c r="G259" s="27"/>
      <c r="H259" s="27"/>
      <c r="I259" s="27"/>
      <c r="J259" s="27"/>
      <c r="K259" s="27"/>
      <c r="L259" s="27"/>
      <c r="M259" s="27"/>
      <c r="N259" s="332">
        <f>SUBTOTAL(9,G259:M259)</f>
        <v>0</v>
      </c>
      <c r="O259" s="335">
        <f t="shared" ref="O259:O263" si="210">IFERROR(N259/$N$18*100,"0.00")</f>
        <v>0</v>
      </c>
    </row>
    <row r="260" spans="1:15" ht="12.75">
      <c r="A260" s="323">
        <v>2</v>
      </c>
      <c r="B260" s="312">
        <v>4</v>
      </c>
      <c r="C260" s="312">
        <v>1</v>
      </c>
      <c r="D260" s="312">
        <v>5</v>
      </c>
      <c r="E260" s="312"/>
      <c r="F260" s="328" t="s">
        <v>260</v>
      </c>
      <c r="G260" s="30">
        <f t="shared" ref="G260:N260" si="211">+G261</f>
        <v>0</v>
      </c>
      <c r="H260" s="30">
        <f t="shared" si="211"/>
        <v>0</v>
      </c>
      <c r="I260" s="30">
        <f t="shared" si="211"/>
        <v>0</v>
      </c>
      <c r="J260" s="30">
        <f t="shared" si="211"/>
        <v>0</v>
      </c>
      <c r="K260" s="30">
        <f t="shared" si="211"/>
        <v>0</v>
      </c>
      <c r="L260" s="30">
        <f t="shared" si="211"/>
        <v>0</v>
      </c>
      <c r="M260" s="30">
        <f t="shared" si="211"/>
        <v>0</v>
      </c>
      <c r="N260" s="30">
        <f t="shared" si="211"/>
        <v>0</v>
      </c>
      <c r="O260" s="54">
        <f t="shared" ref="O260" si="212">+O261</f>
        <v>0</v>
      </c>
    </row>
    <row r="261" spans="1:15" ht="12.75">
      <c r="A261" s="321">
        <v>2</v>
      </c>
      <c r="B261" s="315">
        <v>4</v>
      </c>
      <c r="C261" s="315">
        <v>1</v>
      </c>
      <c r="D261" s="315">
        <v>5</v>
      </c>
      <c r="E261" s="315" t="s">
        <v>202</v>
      </c>
      <c r="F261" s="319" t="s">
        <v>260</v>
      </c>
      <c r="G261" s="28"/>
      <c r="H261" s="28"/>
      <c r="I261" s="28"/>
      <c r="J261" s="28"/>
      <c r="K261" s="28"/>
      <c r="L261" s="28"/>
      <c r="M261" s="28"/>
      <c r="N261" s="333">
        <f>SUBTOTAL(9,G261:M261)</f>
        <v>0</v>
      </c>
      <c r="O261" s="335">
        <f t="shared" si="210"/>
        <v>0</v>
      </c>
    </row>
    <row r="262" spans="1:15" ht="12.75">
      <c r="A262" s="311">
        <v>2</v>
      </c>
      <c r="B262" s="312">
        <v>4</v>
      </c>
      <c r="C262" s="312">
        <v>1</v>
      </c>
      <c r="D262" s="312">
        <v>6</v>
      </c>
      <c r="E262" s="315"/>
      <c r="F262" s="328" t="s">
        <v>261</v>
      </c>
      <c r="G262" s="29">
        <f t="shared" ref="G262:N262" si="213">+G263</f>
        <v>0</v>
      </c>
      <c r="H262" s="29">
        <f t="shared" si="213"/>
        <v>0</v>
      </c>
      <c r="I262" s="29">
        <f t="shared" si="213"/>
        <v>0</v>
      </c>
      <c r="J262" s="29">
        <f t="shared" si="213"/>
        <v>0</v>
      </c>
      <c r="K262" s="29">
        <f t="shared" si="213"/>
        <v>0</v>
      </c>
      <c r="L262" s="29">
        <f t="shared" si="213"/>
        <v>0</v>
      </c>
      <c r="M262" s="29">
        <f t="shared" si="213"/>
        <v>0</v>
      </c>
      <c r="N262" s="29">
        <f t="shared" si="213"/>
        <v>0</v>
      </c>
      <c r="O262" s="54">
        <f t="shared" ref="O262" si="214">+O263</f>
        <v>0</v>
      </c>
    </row>
    <row r="263" spans="1:15" ht="12.75">
      <c r="A263" s="321">
        <v>2</v>
      </c>
      <c r="B263" s="315">
        <v>4</v>
      </c>
      <c r="C263" s="315">
        <v>1</v>
      </c>
      <c r="D263" s="315">
        <v>6</v>
      </c>
      <c r="E263" s="315" t="s">
        <v>202</v>
      </c>
      <c r="F263" s="319" t="s">
        <v>262</v>
      </c>
      <c r="G263" s="27"/>
      <c r="H263" s="27"/>
      <c r="I263" s="27"/>
      <c r="J263" s="27"/>
      <c r="K263" s="27"/>
      <c r="L263" s="27"/>
      <c r="M263" s="27"/>
      <c r="N263" s="332">
        <f>SUBTOTAL(9,G263:M263)</f>
        <v>0</v>
      </c>
      <c r="O263" s="335">
        <f t="shared" si="210"/>
        <v>0</v>
      </c>
    </row>
    <row r="264" spans="1:15" ht="12.75">
      <c r="A264" s="308">
        <v>2</v>
      </c>
      <c r="B264" s="309">
        <v>4</v>
      </c>
      <c r="C264" s="309">
        <v>4</v>
      </c>
      <c r="D264" s="309"/>
      <c r="E264" s="309"/>
      <c r="F264" s="310" t="s">
        <v>1063</v>
      </c>
      <c r="G264" s="32">
        <f t="shared" ref="G264:N265" si="215">+G265</f>
        <v>0</v>
      </c>
      <c r="H264" s="32">
        <f t="shared" si="215"/>
        <v>0</v>
      </c>
      <c r="I264" s="32">
        <f t="shared" si="215"/>
        <v>0</v>
      </c>
      <c r="J264" s="32">
        <f t="shared" si="215"/>
        <v>0</v>
      </c>
      <c r="K264" s="32">
        <f t="shared" si="215"/>
        <v>0</v>
      </c>
      <c r="L264" s="32">
        <f t="shared" si="215"/>
        <v>0</v>
      </c>
      <c r="M264" s="32">
        <f t="shared" si="215"/>
        <v>0</v>
      </c>
      <c r="N264" s="32">
        <f t="shared" si="215"/>
        <v>0</v>
      </c>
      <c r="O264" s="52">
        <f t="shared" ref="O264:O265" si="216">+O265</f>
        <v>0</v>
      </c>
    </row>
    <row r="265" spans="1:15" ht="12.75">
      <c r="A265" s="320">
        <v>2</v>
      </c>
      <c r="B265" s="312">
        <v>4</v>
      </c>
      <c r="C265" s="312">
        <v>4</v>
      </c>
      <c r="D265" s="312">
        <v>1</v>
      </c>
      <c r="E265" s="312"/>
      <c r="F265" s="328" t="s">
        <v>1064</v>
      </c>
      <c r="G265" s="29">
        <f t="shared" si="215"/>
        <v>0</v>
      </c>
      <c r="H265" s="29">
        <f t="shared" si="215"/>
        <v>0</v>
      </c>
      <c r="I265" s="29">
        <f t="shared" si="215"/>
        <v>0</v>
      </c>
      <c r="J265" s="29">
        <f t="shared" si="215"/>
        <v>0</v>
      </c>
      <c r="K265" s="29">
        <f t="shared" si="215"/>
        <v>0</v>
      </c>
      <c r="L265" s="29">
        <f t="shared" si="215"/>
        <v>0</v>
      </c>
      <c r="M265" s="29">
        <f t="shared" si="215"/>
        <v>0</v>
      </c>
      <c r="N265" s="29">
        <f t="shared" si="215"/>
        <v>0</v>
      </c>
      <c r="O265" s="54">
        <f t="shared" si="216"/>
        <v>0</v>
      </c>
    </row>
    <row r="266" spans="1:15" ht="22.5">
      <c r="A266" s="316">
        <v>2</v>
      </c>
      <c r="B266" s="315">
        <v>4</v>
      </c>
      <c r="C266" s="315">
        <v>4</v>
      </c>
      <c r="D266" s="315">
        <v>1</v>
      </c>
      <c r="E266" s="315" t="s">
        <v>204</v>
      </c>
      <c r="F266" s="319" t="s">
        <v>1065</v>
      </c>
      <c r="G266" s="27"/>
      <c r="H266" s="27"/>
      <c r="I266" s="27"/>
      <c r="J266" s="27"/>
      <c r="K266" s="27"/>
      <c r="L266" s="27"/>
      <c r="M266" s="27"/>
      <c r="N266" s="332">
        <f>SUBTOTAL(9,G266:M266)</f>
        <v>0</v>
      </c>
      <c r="O266" s="335">
        <f>IFERROR(N266/$N$18*100,"0.00")</f>
        <v>0</v>
      </c>
    </row>
    <row r="267" spans="1:15" ht="12.75">
      <c r="A267" s="308">
        <v>2</v>
      </c>
      <c r="B267" s="309">
        <v>4</v>
      </c>
      <c r="C267" s="309">
        <v>9</v>
      </c>
      <c r="D267" s="309"/>
      <c r="E267" s="309"/>
      <c r="F267" s="310" t="s">
        <v>263</v>
      </c>
      <c r="G267" s="32">
        <f t="shared" ref="G267:N267" si="217">+G268+G270</f>
        <v>0</v>
      </c>
      <c r="H267" s="32">
        <f t="shared" si="217"/>
        <v>0</v>
      </c>
      <c r="I267" s="32">
        <f t="shared" si="217"/>
        <v>0</v>
      </c>
      <c r="J267" s="32">
        <f t="shared" si="217"/>
        <v>0</v>
      </c>
      <c r="K267" s="32">
        <f t="shared" si="217"/>
        <v>0</v>
      </c>
      <c r="L267" s="32">
        <f t="shared" si="217"/>
        <v>0</v>
      </c>
      <c r="M267" s="32">
        <f t="shared" si="217"/>
        <v>0</v>
      </c>
      <c r="N267" s="32">
        <f t="shared" si="217"/>
        <v>0</v>
      </c>
      <c r="O267" s="32">
        <f t="shared" ref="O267" si="218">+O268+O270</f>
        <v>0</v>
      </c>
    </row>
    <row r="268" spans="1:15" ht="12.75">
      <c r="A268" s="323">
        <v>2</v>
      </c>
      <c r="B268" s="312">
        <v>4</v>
      </c>
      <c r="C268" s="312">
        <v>9</v>
      </c>
      <c r="D268" s="312">
        <v>1</v>
      </c>
      <c r="E268" s="312"/>
      <c r="F268" s="328" t="s">
        <v>263</v>
      </c>
      <c r="G268" s="29">
        <f t="shared" ref="G268:N268" si="219">+G269</f>
        <v>0</v>
      </c>
      <c r="H268" s="29">
        <f t="shared" si="219"/>
        <v>0</v>
      </c>
      <c r="I268" s="29">
        <f t="shared" si="219"/>
        <v>0</v>
      </c>
      <c r="J268" s="29">
        <f t="shared" si="219"/>
        <v>0</v>
      </c>
      <c r="K268" s="29">
        <f t="shared" si="219"/>
        <v>0</v>
      </c>
      <c r="L268" s="29">
        <f t="shared" si="219"/>
        <v>0</v>
      </c>
      <c r="M268" s="29">
        <f t="shared" si="219"/>
        <v>0</v>
      </c>
      <c r="N268" s="29">
        <f t="shared" si="219"/>
        <v>0</v>
      </c>
      <c r="O268" s="54">
        <f t="shared" ref="O268:O270" si="220">+O269</f>
        <v>0</v>
      </c>
    </row>
    <row r="269" spans="1:15" ht="12.75">
      <c r="A269" s="321">
        <v>2</v>
      </c>
      <c r="B269" s="315">
        <v>4</v>
      </c>
      <c r="C269" s="315">
        <v>9</v>
      </c>
      <c r="D269" s="315">
        <v>1</v>
      </c>
      <c r="E269" s="315" t="s">
        <v>202</v>
      </c>
      <c r="F269" s="319" t="s">
        <v>263</v>
      </c>
      <c r="G269" s="27"/>
      <c r="H269" s="27"/>
      <c r="I269" s="27"/>
      <c r="J269" s="27"/>
      <c r="K269" s="27"/>
      <c r="L269" s="27"/>
      <c r="M269" s="27"/>
      <c r="N269" s="332">
        <f>SUBTOTAL(9,G269:M269)</f>
        <v>0</v>
      </c>
      <c r="O269" s="335">
        <f>IFERROR(N269/$N$18*100,"0.00")</f>
        <v>0</v>
      </c>
    </row>
    <row r="270" spans="1:15" ht="12.75">
      <c r="A270" s="323">
        <v>2</v>
      </c>
      <c r="B270" s="312">
        <v>4</v>
      </c>
      <c r="C270" s="312">
        <v>9</v>
      </c>
      <c r="D270" s="312">
        <v>4</v>
      </c>
      <c r="E270" s="312"/>
      <c r="F270" s="328" t="s">
        <v>264</v>
      </c>
      <c r="G270" s="29">
        <f t="shared" ref="G270:N270" si="221">+G271</f>
        <v>0</v>
      </c>
      <c r="H270" s="29">
        <f t="shared" si="221"/>
        <v>0</v>
      </c>
      <c r="I270" s="29">
        <f t="shared" si="221"/>
        <v>0</v>
      </c>
      <c r="J270" s="29">
        <f t="shared" si="221"/>
        <v>0</v>
      </c>
      <c r="K270" s="29">
        <f t="shared" si="221"/>
        <v>0</v>
      </c>
      <c r="L270" s="29">
        <f t="shared" si="221"/>
        <v>0</v>
      </c>
      <c r="M270" s="29">
        <f t="shared" si="221"/>
        <v>0</v>
      </c>
      <c r="N270" s="29">
        <f t="shared" si="221"/>
        <v>0</v>
      </c>
      <c r="O270" s="54">
        <f t="shared" si="220"/>
        <v>0</v>
      </c>
    </row>
    <row r="271" spans="1:15" ht="12.75">
      <c r="A271" s="314">
        <v>2</v>
      </c>
      <c r="B271" s="315">
        <v>4</v>
      </c>
      <c r="C271" s="315">
        <v>9</v>
      </c>
      <c r="D271" s="315">
        <v>4</v>
      </c>
      <c r="E271" s="315" t="s">
        <v>202</v>
      </c>
      <c r="F271" s="319" t="s">
        <v>264</v>
      </c>
      <c r="G271" s="27"/>
      <c r="H271" s="27"/>
      <c r="I271" s="27"/>
      <c r="J271" s="27"/>
      <c r="K271" s="27"/>
      <c r="L271" s="27"/>
      <c r="M271" s="27"/>
      <c r="N271" s="332">
        <f>SUBTOTAL(9,G271:M271)</f>
        <v>0</v>
      </c>
      <c r="O271" s="335">
        <f>IFERROR(N271/$N$18*100,"0.00")</f>
        <v>0</v>
      </c>
    </row>
    <row r="272" spans="1:15" ht="12.75">
      <c r="A272" s="304">
        <v>2</v>
      </c>
      <c r="B272" s="305">
        <v>6</v>
      </c>
      <c r="C272" s="306"/>
      <c r="D272" s="306"/>
      <c r="E272" s="306"/>
      <c r="F272" s="307" t="s">
        <v>176</v>
      </c>
      <c r="G272" s="33">
        <f t="shared" ref="G272:N272" si="222">+G273+G284+G291+G296+G303+G312+G315</f>
        <v>0</v>
      </c>
      <c r="H272" s="33">
        <f t="shared" si="222"/>
        <v>0</v>
      </c>
      <c r="I272" s="33">
        <f t="shared" si="222"/>
        <v>0</v>
      </c>
      <c r="J272" s="33">
        <f t="shared" si="222"/>
        <v>0</v>
      </c>
      <c r="K272" s="33">
        <f t="shared" si="222"/>
        <v>0</v>
      </c>
      <c r="L272" s="33">
        <f t="shared" si="222"/>
        <v>0</v>
      </c>
      <c r="M272" s="33">
        <f t="shared" si="222"/>
        <v>2406731.1399999997</v>
      </c>
      <c r="N272" s="33">
        <f t="shared" si="222"/>
        <v>2406731.1399999997</v>
      </c>
      <c r="O272" s="33">
        <f t="shared" ref="O272" si="223">+O273+O284+O291+O296+O303+O312+O315</f>
        <v>1.6125310697666255</v>
      </c>
    </row>
    <row r="273" spans="1:15" ht="12.75">
      <c r="A273" s="308">
        <v>2</v>
      </c>
      <c r="B273" s="309">
        <v>6</v>
      </c>
      <c r="C273" s="309">
        <v>1</v>
      </c>
      <c r="D273" s="309"/>
      <c r="E273" s="309"/>
      <c r="F273" s="310" t="s">
        <v>177</v>
      </c>
      <c r="G273" s="32">
        <f t="shared" ref="G273:N273" si="224">+G274+G276+G278+G280+G282</f>
        <v>0</v>
      </c>
      <c r="H273" s="32">
        <f t="shared" si="224"/>
        <v>0</v>
      </c>
      <c r="I273" s="32">
        <f t="shared" si="224"/>
        <v>0</v>
      </c>
      <c r="J273" s="32">
        <f t="shared" si="224"/>
        <v>0</v>
      </c>
      <c r="K273" s="32">
        <f t="shared" si="224"/>
        <v>0</v>
      </c>
      <c r="L273" s="32">
        <f t="shared" si="224"/>
        <v>0</v>
      </c>
      <c r="M273" s="32">
        <f t="shared" si="224"/>
        <v>976881.91999999993</v>
      </c>
      <c r="N273" s="32">
        <f t="shared" si="224"/>
        <v>976881.91999999993</v>
      </c>
      <c r="O273" s="32">
        <f t="shared" ref="O273" si="225">+O274+O276+O278+O280+O282</f>
        <v>0.23637342484884954</v>
      </c>
    </row>
    <row r="274" spans="1:15" ht="12.75">
      <c r="A274" s="311">
        <v>2</v>
      </c>
      <c r="B274" s="312">
        <v>6</v>
      </c>
      <c r="C274" s="312">
        <v>1</v>
      </c>
      <c r="D274" s="312">
        <v>1</v>
      </c>
      <c r="E274" s="312"/>
      <c r="F274" s="320" t="s">
        <v>1066</v>
      </c>
      <c r="G274" s="29">
        <f>+G275</f>
        <v>0</v>
      </c>
      <c r="H274" s="29">
        <f t="shared" ref="H274:O274" si="226">+H275</f>
        <v>0</v>
      </c>
      <c r="I274" s="29">
        <f t="shared" si="226"/>
        <v>0</v>
      </c>
      <c r="J274" s="29">
        <f t="shared" si="226"/>
        <v>0</v>
      </c>
      <c r="K274" s="29">
        <f t="shared" si="226"/>
        <v>0</v>
      </c>
      <c r="L274" s="29">
        <f t="shared" si="226"/>
        <v>0</v>
      </c>
      <c r="M274" s="29">
        <f t="shared" si="226"/>
        <v>282780.08</v>
      </c>
      <c r="N274" s="29">
        <f>+N275</f>
        <v>282780.08</v>
      </c>
      <c r="O274" s="54">
        <f t="shared" si="226"/>
        <v>6.8423516312628316E-2</v>
      </c>
    </row>
    <row r="275" spans="1:15" ht="12.75">
      <c r="A275" s="314">
        <v>2</v>
      </c>
      <c r="B275" s="315">
        <v>6</v>
      </c>
      <c r="C275" s="315">
        <v>1</v>
      </c>
      <c r="D275" s="315">
        <v>1</v>
      </c>
      <c r="E275" s="315" t="s">
        <v>202</v>
      </c>
      <c r="F275" s="316" t="s">
        <v>1066</v>
      </c>
      <c r="G275" s="27"/>
      <c r="H275" s="27"/>
      <c r="I275" s="27"/>
      <c r="J275" s="27"/>
      <c r="K275" s="27"/>
      <c r="L275" s="27"/>
      <c r="M275" s="27">
        <v>282780.08</v>
      </c>
      <c r="N275" s="332">
        <f>SUBTOTAL(9,G275:M275)</f>
        <v>282780.08</v>
      </c>
      <c r="O275" s="335">
        <f t="shared" ref="O275:O283" si="227">IFERROR(N275/$N$18*100,"0.00")</f>
        <v>6.8423516312628316E-2</v>
      </c>
    </row>
    <row r="276" spans="1:15" ht="12.75">
      <c r="A276" s="311">
        <v>2</v>
      </c>
      <c r="B276" s="312">
        <v>6</v>
      </c>
      <c r="C276" s="312">
        <v>1</v>
      </c>
      <c r="D276" s="312">
        <v>2</v>
      </c>
      <c r="E276" s="312"/>
      <c r="F276" s="320" t="s">
        <v>559</v>
      </c>
      <c r="G276" s="29">
        <f t="shared" ref="G276:N276" si="228">+G277</f>
        <v>0</v>
      </c>
      <c r="H276" s="29">
        <f t="shared" si="228"/>
        <v>0</v>
      </c>
      <c r="I276" s="29">
        <f t="shared" si="228"/>
        <v>0</v>
      </c>
      <c r="J276" s="29">
        <f t="shared" si="228"/>
        <v>0</v>
      </c>
      <c r="K276" s="29">
        <f t="shared" si="228"/>
        <v>0</v>
      </c>
      <c r="L276" s="29">
        <f t="shared" si="228"/>
        <v>0</v>
      </c>
      <c r="M276" s="29">
        <f t="shared" si="228"/>
        <v>0</v>
      </c>
      <c r="N276" s="29">
        <f t="shared" si="228"/>
        <v>0</v>
      </c>
      <c r="O276" s="54">
        <f t="shared" ref="O276" si="229">+O277</f>
        <v>0</v>
      </c>
    </row>
    <row r="277" spans="1:15" ht="12.75">
      <c r="A277" s="314">
        <v>2</v>
      </c>
      <c r="B277" s="315">
        <v>6</v>
      </c>
      <c r="C277" s="315">
        <v>1</v>
      </c>
      <c r="D277" s="315">
        <v>2</v>
      </c>
      <c r="E277" s="315" t="s">
        <v>202</v>
      </c>
      <c r="F277" s="319" t="s">
        <v>559</v>
      </c>
      <c r="G277" s="27"/>
      <c r="H277" s="27"/>
      <c r="I277" s="27"/>
      <c r="J277" s="27"/>
      <c r="K277" s="27"/>
      <c r="L277" s="27"/>
      <c r="M277" s="27"/>
      <c r="N277" s="332">
        <f>SUBTOTAL(9,G277:M277)</f>
        <v>0</v>
      </c>
      <c r="O277" s="335">
        <f t="shared" si="227"/>
        <v>0</v>
      </c>
    </row>
    <row r="278" spans="1:15" ht="12.75">
      <c r="A278" s="311">
        <v>2</v>
      </c>
      <c r="B278" s="312">
        <v>6</v>
      </c>
      <c r="C278" s="312">
        <v>1</v>
      </c>
      <c r="D278" s="312">
        <v>3</v>
      </c>
      <c r="E278" s="312"/>
      <c r="F278" s="328" t="s">
        <v>1067</v>
      </c>
      <c r="G278" s="29">
        <f t="shared" ref="G278:N278" si="230">+G279</f>
        <v>0</v>
      </c>
      <c r="H278" s="29">
        <f t="shared" si="230"/>
        <v>0</v>
      </c>
      <c r="I278" s="29">
        <f t="shared" si="230"/>
        <v>0</v>
      </c>
      <c r="J278" s="29">
        <f t="shared" si="230"/>
        <v>0</v>
      </c>
      <c r="K278" s="29">
        <f t="shared" si="230"/>
        <v>0</v>
      </c>
      <c r="L278" s="29">
        <f t="shared" si="230"/>
        <v>0</v>
      </c>
      <c r="M278" s="29">
        <f t="shared" si="230"/>
        <v>0</v>
      </c>
      <c r="N278" s="29">
        <f t="shared" si="230"/>
        <v>0</v>
      </c>
      <c r="O278" s="54">
        <f t="shared" ref="O278" si="231">+O279</f>
        <v>0</v>
      </c>
    </row>
    <row r="279" spans="1:15" ht="12.75">
      <c r="A279" s="314">
        <v>2</v>
      </c>
      <c r="B279" s="315">
        <v>6</v>
      </c>
      <c r="C279" s="315">
        <v>1</v>
      </c>
      <c r="D279" s="315">
        <v>3</v>
      </c>
      <c r="E279" s="315" t="s">
        <v>202</v>
      </c>
      <c r="F279" s="319" t="s">
        <v>1067</v>
      </c>
      <c r="G279" s="27"/>
      <c r="H279" s="27"/>
      <c r="I279" s="27"/>
      <c r="J279" s="27"/>
      <c r="K279" s="27"/>
      <c r="L279" s="27"/>
      <c r="M279" s="27"/>
      <c r="N279" s="332">
        <f>SUBTOTAL(9,G279:M279)</f>
        <v>0</v>
      </c>
      <c r="O279" s="335">
        <f t="shared" si="227"/>
        <v>0</v>
      </c>
    </row>
    <row r="280" spans="1:15" ht="12.75">
      <c r="A280" s="311">
        <v>2</v>
      </c>
      <c r="B280" s="312">
        <v>6</v>
      </c>
      <c r="C280" s="312">
        <v>1</v>
      </c>
      <c r="D280" s="312">
        <v>4</v>
      </c>
      <c r="E280" s="312"/>
      <c r="F280" s="320" t="s">
        <v>265</v>
      </c>
      <c r="G280" s="29">
        <f t="shared" ref="G280:N280" si="232">+G281</f>
        <v>0</v>
      </c>
      <c r="H280" s="29">
        <f t="shared" si="232"/>
        <v>0</v>
      </c>
      <c r="I280" s="29">
        <f t="shared" si="232"/>
        <v>0</v>
      </c>
      <c r="J280" s="29">
        <f t="shared" si="232"/>
        <v>0</v>
      </c>
      <c r="K280" s="29">
        <f t="shared" si="232"/>
        <v>0</v>
      </c>
      <c r="L280" s="29">
        <f t="shared" si="232"/>
        <v>0</v>
      </c>
      <c r="M280" s="29">
        <f t="shared" si="232"/>
        <v>694101.84</v>
      </c>
      <c r="N280" s="29">
        <f t="shared" si="232"/>
        <v>694101.84</v>
      </c>
      <c r="O280" s="54">
        <f t="shared" ref="O280" si="233">+O281</f>
        <v>0.16794990853622124</v>
      </c>
    </row>
    <row r="281" spans="1:15" ht="12.75">
      <c r="A281" s="314">
        <v>2</v>
      </c>
      <c r="B281" s="315">
        <v>6</v>
      </c>
      <c r="C281" s="315">
        <v>1</v>
      </c>
      <c r="D281" s="315">
        <v>4</v>
      </c>
      <c r="E281" s="315" t="s">
        <v>202</v>
      </c>
      <c r="F281" s="319" t="s">
        <v>265</v>
      </c>
      <c r="G281" s="27"/>
      <c r="H281" s="27"/>
      <c r="I281" s="27"/>
      <c r="J281" s="27"/>
      <c r="K281" s="27"/>
      <c r="L281" s="27"/>
      <c r="M281" s="27">
        <v>694101.84</v>
      </c>
      <c r="N281" s="332">
        <f t="shared" ref="N281:N286" si="234">SUBTOTAL(9,G281:M281)</f>
        <v>694101.84</v>
      </c>
      <c r="O281" s="335">
        <f t="shared" si="227"/>
        <v>0.16794990853622124</v>
      </c>
    </row>
    <row r="282" spans="1:15" ht="12.75">
      <c r="A282" s="311">
        <v>2</v>
      </c>
      <c r="B282" s="312">
        <v>6</v>
      </c>
      <c r="C282" s="312">
        <v>1</v>
      </c>
      <c r="D282" s="312">
        <v>9</v>
      </c>
      <c r="E282" s="312"/>
      <c r="F282" s="320" t="s">
        <v>179</v>
      </c>
      <c r="G282" s="29">
        <f t="shared" ref="G282:N282" si="235">+G283</f>
        <v>0</v>
      </c>
      <c r="H282" s="29">
        <f t="shared" si="235"/>
        <v>0</v>
      </c>
      <c r="I282" s="29">
        <f t="shared" si="235"/>
        <v>0</v>
      </c>
      <c r="J282" s="29">
        <f t="shared" si="235"/>
        <v>0</v>
      </c>
      <c r="K282" s="29">
        <f t="shared" si="235"/>
        <v>0</v>
      </c>
      <c r="L282" s="29">
        <f t="shared" si="235"/>
        <v>0</v>
      </c>
      <c r="M282" s="29">
        <f t="shared" si="235"/>
        <v>0</v>
      </c>
      <c r="N282" s="29">
        <f t="shared" si="235"/>
        <v>0</v>
      </c>
      <c r="O282" s="54">
        <f t="shared" ref="O282" si="236">+O283</f>
        <v>0</v>
      </c>
    </row>
    <row r="283" spans="1:15" ht="12.75">
      <c r="A283" s="314">
        <v>2</v>
      </c>
      <c r="B283" s="315">
        <v>6</v>
      </c>
      <c r="C283" s="315">
        <v>1</v>
      </c>
      <c r="D283" s="315">
        <v>9</v>
      </c>
      <c r="E283" s="315" t="s">
        <v>202</v>
      </c>
      <c r="F283" s="319" t="s">
        <v>179</v>
      </c>
      <c r="G283" s="27"/>
      <c r="H283" s="27"/>
      <c r="I283" s="27"/>
      <c r="J283" s="27"/>
      <c r="K283" s="27"/>
      <c r="L283" s="27"/>
      <c r="M283" s="27"/>
      <c r="N283" s="332">
        <f t="shared" si="234"/>
        <v>0</v>
      </c>
      <c r="O283" s="335">
        <f t="shared" si="227"/>
        <v>0</v>
      </c>
    </row>
    <row r="284" spans="1:15" ht="12.75">
      <c r="A284" s="308">
        <v>2</v>
      </c>
      <c r="B284" s="309">
        <v>6</v>
      </c>
      <c r="C284" s="309">
        <v>2</v>
      </c>
      <c r="D284" s="309"/>
      <c r="E284" s="309"/>
      <c r="F284" s="310" t="s">
        <v>1068</v>
      </c>
      <c r="G284" s="32">
        <f t="shared" ref="G284:N284" si="237">+G285+G287+G289</f>
        <v>0</v>
      </c>
      <c r="H284" s="32">
        <f t="shared" si="237"/>
        <v>0</v>
      </c>
      <c r="I284" s="32">
        <f t="shared" si="237"/>
        <v>0</v>
      </c>
      <c r="J284" s="32">
        <f t="shared" si="237"/>
        <v>0</v>
      </c>
      <c r="K284" s="32">
        <f t="shared" si="237"/>
        <v>0</v>
      </c>
      <c r="L284" s="32">
        <f t="shared" si="237"/>
        <v>0</v>
      </c>
      <c r="M284" s="32">
        <f t="shared" si="237"/>
        <v>0</v>
      </c>
      <c r="N284" s="32">
        <f t="shared" si="237"/>
        <v>0</v>
      </c>
      <c r="O284" s="32">
        <f t="shared" ref="O284" si="238">+O285+O287+O289</f>
        <v>1.0301809713512755</v>
      </c>
    </row>
    <row r="285" spans="1:15" ht="12.75">
      <c r="A285" s="311">
        <v>2</v>
      </c>
      <c r="B285" s="312">
        <v>6</v>
      </c>
      <c r="C285" s="312">
        <v>2</v>
      </c>
      <c r="D285" s="312">
        <v>1</v>
      </c>
      <c r="E285" s="312"/>
      <c r="F285" s="320" t="s">
        <v>266</v>
      </c>
      <c r="G285" s="29">
        <f t="shared" ref="G285:N285" si="239">+G286</f>
        <v>0</v>
      </c>
      <c r="H285" s="29">
        <f t="shared" si="239"/>
        <v>0</v>
      </c>
      <c r="I285" s="29">
        <f t="shared" si="239"/>
        <v>0</v>
      </c>
      <c r="J285" s="29">
        <f t="shared" si="239"/>
        <v>0</v>
      </c>
      <c r="K285" s="29">
        <f t="shared" si="239"/>
        <v>0</v>
      </c>
      <c r="L285" s="29">
        <f t="shared" si="239"/>
        <v>0</v>
      </c>
      <c r="M285" s="29">
        <f t="shared" si="239"/>
        <v>0</v>
      </c>
      <c r="N285" s="29">
        <f t="shared" si="239"/>
        <v>0</v>
      </c>
      <c r="O285" s="54">
        <f t="shared" ref="O285" si="240">+O286</f>
        <v>0</v>
      </c>
    </row>
    <row r="286" spans="1:15" ht="12.75">
      <c r="A286" s="321">
        <v>2</v>
      </c>
      <c r="B286" s="315">
        <v>6</v>
      </c>
      <c r="C286" s="315">
        <v>2</v>
      </c>
      <c r="D286" s="315">
        <v>1</v>
      </c>
      <c r="E286" s="315" t="s">
        <v>202</v>
      </c>
      <c r="F286" s="319" t="s">
        <v>266</v>
      </c>
      <c r="G286" s="27"/>
      <c r="H286" s="27"/>
      <c r="I286" s="27"/>
      <c r="J286" s="27"/>
      <c r="K286" s="27"/>
      <c r="L286" s="27"/>
      <c r="M286" s="27"/>
      <c r="N286" s="332">
        <f t="shared" si="234"/>
        <v>0</v>
      </c>
      <c r="O286" s="335">
        <f t="shared" ref="O286" si="241">IFERROR(N286/$N$18*100,"0.00")</f>
        <v>0</v>
      </c>
    </row>
    <row r="287" spans="1:15" ht="12.75">
      <c r="A287" s="311">
        <v>2</v>
      </c>
      <c r="B287" s="312">
        <v>6</v>
      </c>
      <c r="C287" s="312">
        <v>2</v>
      </c>
      <c r="D287" s="312">
        <v>3</v>
      </c>
      <c r="E287" s="312"/>
      <c r="F287" s="320" t="s">
        <v>180</v>
      </c>
      <c r="G287" s="29">
        <f>+G288</f>
        <v>0</v>
      </c>
      <c r="H287" s="29">
        <f t="shared" ref="H287:N287" si="242">+H288</f>
        <v>0</v>
      </c>
      <c r="I287" s="29">
        <f t="shared" si="242"/>
        <v>0</v>
      </c>
      <c r="J287" s="29">
        <f t="shared" si="242"/>
        <v>0</v>
      </c>
      <c r="K287" s="29">
        <f t="shared" si="242"/>
        <v>0</v>
      </c>
      <c r="L287" s="29">
        <f t="shared" si="242"/>
        <v>0</v>
      </c>
      <c r="M287" s="29">
        <f t="shared" si="242"/>
        <v>0</v>
      </c>
      <c r="N287" s="29">
        <f t="shared" si="242"/>
        <v>0</v>
      </c>
      <c r="O287" s="54">
        <f>+O288+O289+O290+O291+O292+O293+O294</f>
        <v>1.0301809713512755</v>
      </c>
    </row>
    <row r="288" spans="1:15" ht="12.75">
      <c r="A288" s="321">
        <v>2</v>
      </c>
      <c r="B288" s="315">
        <v>6</v>
      </c>
      <c r="C288" s="315">
        <v>2</v>
      </c>
      <c r="D288" s="315">
        <v>3</v>
      </c>
      <c r="E288" s="315" t="s">
        <v>202</v>
      </c>
      <c r="F288" s="319" t="s">
        <v>180</v>
      </c>
      <c r="G288" s="27"/>
      <c r="H288" s="27"/>
      <c r="I288" s="27"/>
      <c r="J288" s="27"/>
      <c r="K288" s="27"/>
      <c r="L288" s="27"/>
      <c r="M288" s="27"/>
      <c r="N288" s="332">
        <f t="shared" ref="N288:N290" si="243">SUBTOTAL(9,G288:M288)</f>
        <v>0</v>
      </c>
      <c r="O288" s="335">
        <f t="shared" ref="O288:O295" si="244">IFERROR(N288/$N$18*100,"0.00")</f>
        <v>0</v>
      </c>
    </row>
    <row r="289" spans="1:15" ht="12.75">
      <c r="A289" s="311">
        <v>2</v>
      </c>
      <c r="B289" s="312">
        <v>6</v>
      </c>
      <c r="C289" s="312">
        <v>2</v>
      </c>
      <c r="D289" s="312">
        <v>4</v>
      </c>
      <c r="E289" s="312"/>
      <c r="F289" s="320" t="s">
        <v>1069</v>
      </c>
      <c r="G289" s="29">
        <f t="shared" ref="G289:N289" si="245">+G290</f>
        <v>0</v>
      </c>
      <c r="H289" s="29">
        <f t="shared" si="245"/>
        <v>0</v>
      </c>
      <c r="I289" s="29">
        <f t="shared" si="245"/>
        <v>0</v>
      </c>
      <c r="J289" s="29">
        <f t="shared" si="245"/>
        <v>0</v>
      </c>
      <c r="K289" s="29">
        <f t="shared" si="245"/>
        <v>0</v>
      </c>
      <c r="L289" s="29">
        <f t="shared" si="245"/>
        <v>0</v>
      </c>
      <c r="M289" s="29">
        <f t="shared" si="245"/>
        <v>0</v>
      </c>
      <c r="N289" s="29">
        <f t="shared" si="245"/>
        <v>0</v>
      </c>
      <c r="O289" s="54">
        <f t="shared" ref="O289" si="246">+O290</f>
        <v>0</v>
      </c>
    </row>
    <row r="290" spans="1:15" ht="12.75">
      <c r="A290" s="321">
        <v>2</v>
      </c>
      <c r="B290" s="315">
        <v>6</v>
      </c>
      <c r="C290" s="315">
        <v>2</v>
      </c>
      <c r="D290" s="315">
        <v>4</v>
      </c>
      <c r="E290" s="315" t="s">
        <v>202</v>
      </c>
      <c r="F290" s="316" t="s">
        <v>1069</v>
      </c>
      <c r="G290" s="27"/>
      <c r="H290" s="27"/>
      <c r="I290" s="27"/>
      <c r="J290" s="27"/>
      <c r="K290" s="27"/>
      <c r="L290" s="27"/>
      <c r="M290" s="27"/>
      <c r="N290" s="332">
        <f t="shared" si="243"/>
        <v>0</v>
      </c>
      <c r="O290" s="335">
        <f t="shared" si="244"/>
        <v>0</v>
      </c>
    </row>
    <row r="291" spans="1:15" ht="12.75">
      <c r="A291" s="308">
        <v>2</v>
      </c>
      <c r="B291" s="309">
        <v>6</v>
      </c>
      <c r="C291" s="309">
        <v>3</v>
      </c>
      <c r="D291" s="309"/>
      <c r="E291" s="309"/>
      <c r="F291" s="310" t="s">
        <v>181</v>
      </c>
      <c r="G291" s="32">
        <f t="shared" ref="G291:N291" si="247">+G292+G294</f>
        <v>0</v>
      </c>
      <c r="H291" s="32">
        <f t="shared" si="247"/>
        <v>0</v>
      </c>
      <c r="I291" s="32">
        <f t="shared" si="247"/>
        <v>0</v>
      </c>
      <c r="J291" s="32">
        <f t="shared" si="247"/>
        <v>0</v>
      </c>
      <c r="K291" s="32">
        <f t="shared" si="247"/>
        <v>0</v>
      </c>
      <c r="L291" s="32">
        <f t="shared" si="247"/>
        <v>0</v>
      </c>
      <c r="M291" s="32">
        <f t="shared" si="247"/>
        <v>1429849.22</v>
      </c>
      <c r="N291" s="32">
        <f t="shared" si="247"/>
        <v>1429849.22</v>
      </c>
      <c r="O291" s="32">
        <f t="shared" ref="O291" si="248">+O292+O294</f>
        <v>0.34597667356650041</v>
      </c>
    </row>
    <row r="292" spans="1:15" ht="12.75">
      <c r="A292" s="323">
        <v>2</v>
      </c>
      <c r="B292" s="312">
        <v>6</v>
      </c>
      <c r="C292" s="312">
        <v>3</v>
      </c>
      <c r="D292" s="312">
        <v>1</v>
      </c>
      <c r="E292" s="312"/>
      <c r="F292" s="328" t="s">
        <v>182</v>
      </c>
      <c r="G292" s="29">
        <f t="shared" ref="G292:N292" si="249">+G293</f>
        <v>0</v>
      </c>
      <c r="H292" s="29">
        <f t="shared" si="249"/>
        <v>0</v>
      </c>
      <c r="I292" s="29">
        <f t="shared" si="249"/>
        <v>0</v>
      </c>
      <c r="J292" s="29">
        <f t="shared" si="249"/>
        <v>0</v>
      </c>
      <c r="K292" s="29">
        <f t="shared" si="249"/>
        <v>0</v>
      </c>
      <c r="L292" s="29">
        <f t="shared" si="249"/>
        <v>0</v>
      </c>
      <c r="M292" s="29">
        <f t="shared" si="249"/>
        <v>1397824.02</v>
      </c>
      <c r="N292" s="29">
        <f t="shared" si="249"/>
        <v>1397824.02</v>
      </c>
      <c r="O292" s="54">
        <f t="shared" ref="O292" si="250">+O293</f>
        <v>0.33822762421827479</v>
      </c>
    </row>
    <row r="293" spans="1:15" ht="12.75">
      <c r="A293" s="314">
        <v>2</v>
      </c>
      <c r="B293" s="315">
        <v>6</v>
      </c>
      <c r="C293" s="315">
        <v>3</v>
      </c>
      <c r="D293" s="315">
        <v>1</v>
      </c>
      <c r="E293" s="315" t="s">
        <v>202</v>
      </c>
      <c r="F293" s="316" t="s">
        <v>182</v>
      </c>
      <c r="G293" s="27"/>
      <c r="H293" s="27"/>
      <c r="I293" s="27"/>
      <c r="J293" s="27"/>
      <c r="K293" s="27"/>
      <c r="L293" s="27"/>
      <c r="M293" s="27">
        <v>1397824.02</v>
      </c>
      <c r="N293" s="332">
        <f>SUBTOTAL(9,G293:M293)</f>
        <v>1397824.02</v>
      </c>
      <c r="O293" s="335">
        <f t="shared" si="244"/>
        <v>0.33822762421827479</v>
      </c>
    </row>
    <row r="294" spans="1:15" ht="12.75">
      <c r="A294" s="311">
        <v>2</v>
      </c>
      <c r="B294" s="312">
        <v>6</v>
      </c>
      <c r="C294" s="312">
        <v>3</v>
      </c>
      <c r="D294" s="312">
        <v>2</v>
      </c>
      <c r="E294" s="312"/>
      <c r="F294" s="320" t="s">
        <v>183</v>
      </c>
      <c r="G294" s="29">
        <f t="shared" ref="G294:N294" si="251">+G295</f>
        <v>0</v>
      </c>
      <c r="H294" s="29">
        <f t="shared" si="251"/>
        <v>0</v>
      </c>
      <c r="I294" s="29">
        <f t="shared" si="251"/>
        <v>0</v>
      </c>
      <c r="J294" s="29">
        <f t="shared" si="251"/>
        <v>0</v>
      </c>
      <c r="K294" s="29">
        <f t="shared" si="251"/>
        <v>0</v>
      </c>
      <c r="L294" s="29">
        <f t="shared" si="251"/>
        <v>0</v>
      </c>
      <c r="M294" s="29">
        <f t="shared" si="251"/>
        <v>32025.200000000001</v>
      </c>
      <c r="N294" s="29">
        <f t="shared" si="251"/>
        <v>32025.200000000001</v>
      </c>
      <c r="O294" s="54">
        <f t="shared" ref="O294" si="252">+O295</f>
        <v>7.7490493482256038E-3</v>
      </c>
    </row>
    <row r="295" spans="1:15" ht="12.75">
      <c r="A295" s="321">
        <v>2</v>
      </c>
      <c r="B295" s="315">
        <v>6</v>
      </c>
      <c r="C295" s="315">
        <v>3</v>
      </c>
      <c r="D295" s="315">
        <v>2</v>
      </c>
      <c r="E295" s="315" t="s">
        <v>202</v>
      </c>
      <c r="F295" s="319" t="s">
        <v>183</v>
      </c>
      <c r="G295" s="27"/>
      <c r="H295" s="27"/>
      <c r="I295" s="27"/>
      <c r="J295" s="27"/>
      <c r="K295" s="27"/>
      <c r="L295" s="27"/>
      <c r="M295" s="27">
        <v>32025.200000000001</v>
      </c>
      <c r="N295" s="332">
        <f>SUBTOTAL(9,G295:M295)</f>
        <v>32025.200000000001</v>
      </c>
      <c r="O295" s="335">
        <f t="shared" si="244"/>
        <v>7.7490493482256038E-3</v>
      </c>
    </row>
    <row r="296" spans="1:15" ht="12.75">
      <c r="A296" s="308">
        <v>2</v>
      </c>
      <c r="B296" s="309">
        <v>6</v>
      </c>
      <c r="C296" s="309">
        <v>4</v>
      </c>
      <c r="D296" s="309"/>
      <c r="E296" s="309"/>
      <c r="F296" s="310" t="s">
        <v>184</v>
      </c>
      <c r="G296" s="32">
        <f t="shared" ref="G296:N296" si="253">+G297+G299+G301</f>
        <v>0</v>
      </c>
      <c r="H296" s="32">
        <f t="shared" si="253"/>
        <v>0</v>
      </c>
      <c r="I296" s="32">
        <f t="shared" si="253"/>
        <v>0</v>
      </c>
      <c r="J296" s="32">
        <f t="shared" si="253"/>
        <v>0</v>
      </c>
      <c r="K296" s="32">
        <f t="shared" si="253"/>
        <v>0</v>
      </c>
      <c r="L296" s="32">
        <f t="shared" si="253"/>
        <v>0</v>
      </c>
      <c r="M296" s="32">
        <f t="shared" si="253"/>
        <v>0</v>
      </c>
      <c r="N296" s="32">
        <f t="shared" si="253"/>
        <v>0</v>
      </c>
      <c r="O296" s="32">
        <f t="shared" ref="O296" si="254">+O297+O299+O301</f>
        <v>0</v>
      </c>
    </row>
    <row r="297" spans="1:15" ht="12.75">
      <c r="A297" s="311">
        <v>2</v>
      </c>
      <c r="B297" s="312">
        <v>6</v>
      </c>
      <c r="C297" s="312">
        <v>4</v>
      </c>
      <c r="D297" s="312">
        <v>1</v>
      </c>
      <c r="E297" s="312"/>
      <c r="F297" s="320" t="s">
        <v>185</v>
      </c>
      <c r="G297" s="29">
        <f t="shared" ref="G297:N297" si="255">+G298</f>
        <v>0</v>
      </c>
      <c r="H297" s="29">
        <f t="shared" si="255"/>
        <v>0</v>
      </c>
      <c r="I297" s="29">
        <f t="shared" si="255"/>
        <v>0</v>
      </c>
      <c r="J297" s="29">
        <f t="shared" si="255"/>
        <v>0</v>
      </c>
      <c r="K297" s="29">
        <f t="shared" si="255"/>
        <v>0</v>
      </c>
      <c r="L297" s="29">
        <f t="shared" si="255"/>
        <v>0</v>
      </c>
      <c r="M297" s="29">
        <f t="shared" si="255"/>
        <v>0</v>
      </c>
      <c r="N297" s="29">
        <f t="shared" si="255"/>
        <v>0</v>
      </c>
      <c r="O297" s="54">
        <f t="shared" ref="N297:O301" si="256">+O298</f>
        <v>0</v>
      </c>
    </row>
    <row r="298" spans="1:15" ht="12.75">
      <c r="A298" s="321">
        <v>2</v>
      </c>
      <c r="B298" s="315">
        <v>6</v>
      </c>
      <c r="C298" s="315">
        <v>4</v>
      </c>
      <c r="D298" s="315">
        <v>1</v>
      </c>
      <c r="E298" s="315" t="s">
        <v>202</v>
      </c>
      <c r="F298" s="319" t="s">
        <v>185</v>
      </c>
      <c r="G298" s="27"/>
      <c r="H298" s="27"/>
      <c r="I298" s="27"/>
      <c r="J298" s="27"/>
      <c r="K298" s="27"/>
      <c r="L298" s="27"/>
      <c r="M298" s="27"/>
      <c r="N298" s="332">
        <f>SUBTOTAL(9,G298:M298)</f>
        <v>0</v>
      </c>
      <c r="O298" s="335">
        <f t="shared" ref="O298:O328" si="257">IFERROR(N298/$N$18*100,"0.00")</f>
        <v>0</v>
      </c>
    </row>
    <row r="299" spans="1:15" ht="12.75">
      <c r="A299" s="311">
        <v>2</v>
      </c>
      <c r="B299" s="312">
        <v>6</v>
      </c>
      <c r="C299" s="312">
        <v>4</v>
      </c>
      <c r="D299" s="312">
        <v>2</v>
      </c>
      <c r="E299" s="312"/>
      <c r="F299" s="320" t="s">
        <v>186</v>
      </c>
      <c r="G299" s="29">
        <f t="shared" ref="G299:N299" si="258">+G300</f>
        <v>0</v>
      </c>
      <c r="H299" s="29">
        <f t="shared" si="258"/>
        <v>0</v>
      </c>
      <c r="I299" s="29">
        <f t="shared" si="258"/>
        <v>0</v>
      </c>
      <c r="J299" s="29">
        <f t="shared" si="258"/>
        <v>0</v>
      </c>
      <c r="K299" s="29">
        <f t="shared" si="258"/>
        <v>0</v>
      </c>
      <c r="L299" s="29">
        <f t="shared" si="258"/>
        <v>0</v>
      </c>
      <c r="M299" s="29">
        <f t="shared" si="258"/>
        <v>0</v>
      </c>
      <c r="N299" s="29">
        <f t="shared" si="258"/>
        <v>0</v>
      </c>
      <c r="O299" s="54">
        <f t="shared" ref="O299" si="259">+O300</f>
        <v>0</v>
      </c>
    </row>
    <row r="300" spans="1:15" ht="12.75">
      <c r="A300" s="321">
        <v>2</v>
      </c>
      <c r="B300" s="315">
        <v>6</v>
      </c>
      <c r="C300" s="315">
        <v>4</v>
      </c>
      <c r="D300" s="315">
        <v>2</v>
      </c>
      <c r="E300" s="315" t="s">
        <v>202</v>
      </c>
      <c r="F300" s="319" t="s">
        <v>186</v>
      </c>
      <c r="G300" s="27"/>
      <c r="H300" s="27"/>
      <c r="I300" s="27"/>
      <c r="J300" s="27"/>
      <c r="K300" s="27"/>
      <c r="L300" s="27"/>
      <c r="M300" s="27"/>
      <c r="N300" s="332">
        <f>SUBTOTAL(9,G300:M300)</f>
        <v>0</v>
      </c>
      <c r="O300" s="335">
        <f t="shared" si="257"/>
        <v>0</v>
      </c>
    </row>
    <row r="301" spans="1:15" ht="12.75">
      <c r="A301" s="311">
        <v>2</v>
      </c>
      <c r="B301" s="312">
        <v>6</v>
      </c>
      <c r="C301" s="312">
        <v>4</v>
      </c>
      <c r="D301" s="312">
        <v>8</v>
      </c>
      <c r="E301" s="312"/>
      <c r="F301" s="320" t="s">
        <v>187</v>
      </c>
      <c r="G301" s="29">
        <f t="shared" ref="G301:M301" si="260">+G302</f>
        <v>0</v>
      </c>
      <c r="H301" s="29">
        <f t="shared" si="260"/>
        <v>0</v>
      </c>
      <c r="I301" s="29">
        <f t="shared" si="260"/>
        <v>0</v>
      </c>
      <c r="J301" s="29">
        <f t="shared" si="260"/>
        <v>0</v>
      </c>
      <c r="K301" s="29">
        <f t="shared" si="260"/>
        <v>0</v>
      </c>
      <c r="L301" s="29">
        <f t="shared" si="260"/>
        <v>0</v>
      </c>
      <c r="M301" s="29">
        <f t="shared" si="260"/>
        <v>0</v>
      </c>
      <c r="N301" s="29">
        <f t="shared" si="256"/>
        <v>0</v>
      </c>
      <c r="O301" s="54">
        <f t="shared" ref="O301" si="261">+O302</f>
        <v>0</v>
      </c>
    </row>
    <row r="302" spans="1:15" ht="12.75">
      <c r="A302" s="321">
        <v>2</v>
      </c>
      <c r="B302" s="315">
        <v>6</v>
      </c>
      <c r="C302" s="315">
        <v>4</v>
      </c>
      <c r="D302" s="315">
        <v>8</v>
      </c>
      <c r="E302" s="315" t="s">
        <v>202</v>
      </c>
      <c r="F302" s="319" t="s">
        <v>187</v>
      </c>
      <c r="G302" s="27"/>
      <c r="H302" s="27"/>
      <c r="I302" s="27"/>
      <c r="J302" s="27"/>
      <c r="K302" s="27"/>
      <c r="L302" s="27"/>
      <c r="M302" s="27"/>
      <c r="N302" s="332">
        <f>SUBTOTAL(9,G302:M302)</f>
        <v>0</v>
      </c>
      <c r="O302" s="335">
        <f t="shared" si="257"/>
        <v>0</v>
      </c>
    </row>
    <row r="303" spans="1:15" ht="12.75">
      <c r="A303" s="308">
        <v>2</v>
      </c>
      <c r="B303" s="309">
        <v>6</v>
      </c>
      <c r="C303" s="309">
        <v>5</v>
      </c>
      <c r="D303" s="309"/>
      <c r="E303" s="309"/>
      <c r="F303" s="310" t="s">
        <v>188</v>
      </c>
      <c r="G303" s="32">
        <f t="shared" ref="G303:N303" si="262">+G304+G306+G308+G310</f>
        <v>0</v>
      </c>
      <c r="H303" s="32">
        <f t="shared" si="262"/>
        <v>0</v>
      </c>
      <c r="I303" s="32">
        <f t="shared" si="262"/>
        <v>0</v>
      </c>
      <c r="J303" s="32">
        <f t="shared" si="262"/>
        <v>0</v>
      </c>
      <c r="K303" s="32">
        <f t="shared" si="262"/>
        <v>0</v>
      </c>
      <c r="L303" s="32">
        <f t="shared" si="262"/>
        <v>0</v>
      </c>
      <c r="M303" s="32">
        <f t="shared" si="262"/>
        <v>0</v>
      </c>
      <c r="N303" s="32">
        <f t="shared" si="262"/>
        <v>0</v>
      </c>
      <c r="O303" s="32">
        <f t="shared" ref="O303" si="263">+O304+O306+O308+O310</f>
        <v>0</v>
      </c>
    </row>
    <row r="304" spans="1:15" ht="12.75">
      <c r="A304" s="311">
        <v>2</v>
      </c>
      <c r="B304" s="312">
        <v>6</v>
      </c>
      <c r="C304" s="312">
        <v>5</v>
      </c>
      <c r="D304" s="312">
        <v>2</v>
      </c>
      <c r="E304" s="312"/>
      <c r="F304" s="320" t="s">
        <v>189</v>
      </c>
      <c r="G304" s="29">
        <f t="shared" ref="G304:N304" si="264">+G305</f>
        <v>0</v>
      </c>
      <c r="H304" s="29">
        <f t="shared" si="264"/>
        <v>0</v>
      </c>
      <c r="I304" s="29">
        <f t="shared" si="264"/>
        <v>0</v>
      </c>
      <c r="J304" s="29">
        <f t="shared" si="264"/>
        <v>0</v>
      </c>
      <c r="K304" s="29">
        <f t="shared" si="264"/>
        <v>0</v>
      </c>
      <c r="L304" s="29">
        <f t="shared" si="264"/>
        <v>0</v>
      </c>
      <c r="M304" s="29">
        <f t="shared" si="264"/>
        <v>0</v>
      </c>
      <c r="N304" s="29">
        <f t="shared" si="264"/>
        <v>0</v>
      </c>
      <c r="O304" s="54">
        <f t="shared" ref="O304" si="265">+O305</f>
        <v>0</v>
      </c>
    </row>
    <row r="305" spans="1:15" ht="12.75">
      <c r="A305" s="314">
        <v>2</v>
      </c>
      <c r="B305" s="315">
        <v>6</v>
      </c>
      <c r="C305" s="315">
        <v>5</v>
      </c>
      <c r="D305" s="315">
        <v>2</v>
      </c>
      <c r="E305" s="315" t="s">
        <v>202</v>
      </c>
      <c r="F305" s="319" t="s">
        <v>189</v>
      </c>
      <c r="G305" s="27"/>
      <c r="H305" s="27"/>
      <c r="I305" s="27"/>
      <c r="J305" s="27"/>
      <c r="K305" s="27"/>
      <c r="L305" s="27"/>
      <c r="M305" s="27"/>
      <c r="N305" s="332">
        <f>SUBTOTAL(9,G305:M305)</f>
        <v>0</v>
      </c>
      <c r="O305" s="335">
        <f t="shared" si="257"/>
        <v>0</v>
      </c>
    </row>
    <row r="306" spans="1:15" ht="12.75">
      <c r="A306" s="311">
        <v>2</v>
      </c>
      <c r="B306" s="312">
        <v>6</v>
      </c>
      <c r="C306" s="312">
        <v>5</v>
      </c>
      <c r="D306" s="312">
        <v>4</v>
      </c>
      <c r="E306" s="312"/>
      <c r="F306" s="320" t="s">
        <v>1070</v>
      </c>
      <c r="G306" s="29">
        <f t="shared" ref="G306:N306" si="266">+G307</f>
        <v>0</v>
      </c>
      <c r="H306" s="29">
        <f t="shared" si="266"/>
        <v>0</v>
      </c>
      <c r="I306" s="29">
        <f t="shared" si="266"/>
        <v>0</v>
      </c>
      <c r="J306" s="29">
        <f t="shared" si="266"/>
        <v>0</v>
      </c>
      <c r="K306" s="29">
        <f t="shared" si="266"/>
        <v>0</v>
      </c>
      <c r="L306" s="29">
        <f t="shared" si="266"/>
        <v>0</v>
      </c>
      <c r="M306" s="29">
        <f t="shared" si="266"/>
        <v>0</v>
      </c>
      <c r="N306" s="29">
        <f t="shared" si="266"/>
        <v>0</v>
      </c>
      <c r="O306" s="54">
        <f t="shared" ref="O306" si="267">+O307</f>
        <v>0</v>
      </c>
    </row>
    <row r="307" spans="1:15" ht="12.75">
      <c r="A307" s="314">
        <v>2</v>
      </c>
      <c r="B307" s="315">
        <v>6</v>
      </c>
      <c r="C307" s="315">
        <v>5</v>
      </c>
      <c r="D307" s="315">
        <v>4</v>
      </c>
      <c r="E307" s="315" t="s">
        <v>202</v>
      </c>
      <c r="F307" s="319" t="s">
        <v>1070</v>
      </c>
      <c r="G307" s="27"/>
      <c r="H307" s="27"/>
      <c r="I307" s="27"/>
      <c r="J307" s="27"/>
      <c r="K307" s="27"/>
      <c r="L307" s="27"/>
      <c r="M307" s="27"/>
      <c r="N307" s="332">
        <f>SUBTOTAL(9,G307:M307)</f>
        <v>0</v>
      </c>
      <c r="O307" s="335">
        <f t="shared" si="257"/>
        <v>0</v>
      </c>
    </row>
    <row r="308" spans="1:15" ht="12.75">
      <c r="A308" s="311">
        <v>2</v>
      </c>
      <c r="B308" s="312">
        <v>6</v>
      </c>
      <c r="C308" s="312">
        <v>5</v>
      </c>
      <c r="D308" s="312">
        <v>5</v>
      </c>
      <c r="E308" s="312"/>
      <c r="F308" s="320" t="s">
        <v>190</v>
      </c>
      <c r="G308" s="29">
        <f t="shared" ref="G308:N308" si="268">+G309</f>
        <v>0</v>
      </c>
      <c r="H308" s="29">
        <f t="shared" si="268"/>
        <v>0</v>
      </c>
      <c r="I308" s="29">
        <f t="shared" si="268"/>
        <v>0</v>
      </c>
      <c r="J308" s="29">
        <f t="shared" si="268"/>
        <v>0</v>
      </c>
      <c r="K308" s="29">
        <f t="shared" si="268"/>
        <v>0</v>
      </c>
      <c r="L308" s="29">
        <f t="shared" si="268"/>
        <v>0</v>
      </c>
      <c r="M308" s="29">
        <f t="shared" si="268"/>
        <v>0</v>
      </c>
      <c r="N308" s="29">
        <f t="shared" si="268"/>
        <v>0</v>
      </c>
      <c r="O308" s="54">
        <f t="shared" ref="O308" si="269">+O309</f>
        <v>0</v>
      </c>
    </row>
    <row r="309" spans="1:15" ht="12.75">
      <c r="A309" s="314">
        <v>2</v>
      </c>
      <c r="B309" s="315">
        <v>6</v>
      </c>
      <c r="C309" s="315">
        <v>5</v>
      </c>
      <c r="D309" s="315">
        <v>5</v>
      </c>
      <c r="E309" s="315" t="s">
        <v>202</v>
      </c>
      <c r="F309" s="319" t="s">
        <v>190</v>
      </c>
      <c r="G309" s="27"/>
      <c r="H309" s="27"/>
      <c r="I309" s="27"/>
      <c r="J309" s="27"/>
      <c r="K309" s="27"/>
      <c r="L309" s="27"/>
      <c r="M309" s="27"/>
      <c r="N309" s="332">
        <f>SUBTOTAL(9,G309:M309)</f>
        <v>0</v>
      </c>
      <c r="O309" s="335">
        <f t="shared" si="257"/>
        <v>0</v>
      </c>
    </row>
    <row r="310" spans="1:15" ht="12.75">
      <c r="A310" s="311">
        <v>2</v>
      </c>
      <c r="B310" s="312">
        <v>6</v>
      </c>
      <c r="C310" s="312">
        <v>5</v>
      </c>
      <c r="D310" s="312">
        <v>6</v>
      </c>
      <c r="E310" s="312"/>
      <c r="F310" s="320" t="s">
        <v>191</v>
      </c>
      <c r="G310" s="29">
        <f t="shared" ref="G310:N310" si="270">+G311</f>
        <v>0</v>
      </c>
      <c r="H310" s="29">
        <f t="shared" si="270"/>
        <v>0</v>
      </c>
      <c r="I310" s="29">
        <f t="shared" si="270"/>
        <v>0</v>
      </c>
      <c r="J310" s="29">
        <f t="shared" si="270"/>
        <v>0</v>
      </c>
      <c r="K310" s="29">
        <f t="shared" si="270"/>
        <v>0</v>
      </c>
      <c r="L310" s="29">
        <f t="shared" si="270"/>
        <v>0</v>
      </c>
      <c r="M310" s="29">
        <f t="shared" si="270"/>
        <v>0</v>
      </c>
      <c r="N310" s="29">
        <f t="shared" si="270"/>
        <v>0</v>
      </c>
      <c r="O310" s="54">
        <f t="shared" ref="O310" si="271">+O311</f>
        <v>0</v>
      </c>
    </row>
    <row r="311" spans="1:15" ht="12.75">
      <c r="A311" s="314">
        <v>2</v>
      </c>
      <c r="B311" s="315">
        <v>6</v>
      </c>
      <c r="C311" s="315">
        <v>5</v>
      </c>
      <c r="D311" s="315">
        <v>6</v>
      </c>
      <c r="E311" s="315" t="s">
        <v>202</v>
      </c>
      <c r="F311" s="319" t="s">
        <v>191</v>
      </c>
      <c r="G311" s="27"/>
      <c r="H311" s="27"/>
      <c r="I311" s="27"/>
      <c r="J311" s="27"/>
      <c r="K311" s="27"/>
      <c r="L311" s="27"/>
      <c r="M311" s="27"/>
      <c r="N311" s="332">
        <f>SUBTOTAL(9,G311:M311)</f>
        <v>0</v>
      </c>
      <c r="O311" s="335">
        <f t="shared" si="257"/>
        <v>0</v>
      </c>
    </row>
    <row r="312" spans="1:15" ht="12.75">
      <c r="A312" s="308">
        <v>2</v>
      </c>
      <c r="B312" s="309">
        <v>6</v>
      </c>
      <c r="C312" s="309">
        <v>6</v>
      </c>
      <c r="D312" s="309"/>
      <c r="E312" s="309"/>
      <c r="F312" s="310" t="s">
        <v>267</v>
      </c>
      <c r="G312" s="32">
        <f t="shared" ref="G312:N313" si="272">+G313</f>
        <v>0</v>
      </c>
      <c r="H312" s="32">
        <f t="shared" si="272"/>
        <v>0</v>
      </c>
      <c r="I312" s="32">
        <f t="shared" si="272"/>
        <v>0</v>
      </c>
      <c r="J312" s="32">
        <f t="shared" si="272"/>
        <v>0</v>
      </c>
      <c r="K312" s="32">
        <f t="shared" si="272"/>
        <v>0</v>
      </c>
      <c r="L312" s="32">
        <f t="shared" si="272"/>
        <v>0</v>
      </c>
      <c r="M312" s="32">
        <f t="shared" si="272"/>
        <v>0</v>
      </c>
      <c r="N312" s="32">
        <f t="shared" si="272"/>
        <v>0</v>
      </c>
      <c r="O312" s="52">
        <f t="shared" ref="N312:O321" si="273">+O313</f>
        <v>0</v>
      </c>
    </row>
    <row r="313" spans="1:15" ht="12.75">
      <c r="A313" s="311">
        <v>2</v>
      </c>
      <c r="B313" s="312">
        <v>6</v>
      </c>
      <c r="C313" s="312">
        <v>6</v>
      </c>
      <c r="D313" s="312">
        <v>1</v>
      </c>
      <c r="E313" s="312"/>
      <c r="F313" s="328" t="s">
        <v>268</v>
      </c>
      <c r="G313" s="30">
        <f t="shared" si="272"/>
        <v>0</v>
      </c>
      <c r="H313" s="30">
        <f t="shared" si="272"/>
        <v>0</v>
      </c>
      <c r="I313" s="30">
        <f t="shared" si="272"/>
        <v>0</v>
      </c>
      <c r="J313" s="30">
        <f t="shared" si="272"/>
        <v>0</v>
      </c>
      <c r="K313" s="30">
        <f t="shared" si="272"/>
        <v>0</v>
      </c>
      <c r="L313" s="30">
        <f t="shared" si="272"/>
        <v>0</v>
      </c>
      <c r="M313" s="30">
        <f t="shared" si="272"/>
        <v>0</v>
      </c>
      <c r="N313" s="30">
        <f t="shared" si="272"/>
        <v>0</v>
      </c>
      <c r="O313" s="54">
        <f t="shared" si="273"/>
        <v>0</v>
      </c>
    </row>
    <row r="314" spans="1:15" ht="12.75">
      <c r="A314" s="314">
        <v>2</v>
      </c>
      <c r="B314" s="315">
        <v>6</v>
      </c>
      <c r="C314" s="315">
        <v>6</v>
      </c>
      <c r="D314" s="315">
        <v>1</v>
      </c>
      <c r="E314" s="315" t="s">
        <v>202</v>
      </c>
      <c r="F314" s="319" t="s">
        <v>268</v>
      </c>
      <c r="G314" s="27"/>
      <c r="H314" s="27"/>
      <c r="I314" s="27"/>
      <c r="J314" s="27"/>
      <c r="K314" s="27"/>
      <c r="L314" s="27"/>
      <c r="M314" s="27"/>
      <c r="N314" s="333">
        <f t="shared" ref="N314" si="274">SUBTOTAL(9,G314:M314)</f>
        <v>0</v>
      </c>
      <c r="O314" s="335">
        <f t="shared" si="257"/>
        <v>0</v>
      </c>
    </row>
    <row r="315" spans="1:15" ht="12.75">
      <c r="A315" s="308">
        <v>2</v>
      </c>
      <c r="B315" s="309">
        <v>6</v>
      </c>
      <c r="C315" s="309">
        <v>8</v>
      </c>
      <c r="D315" s="309"/>
      <c r="E315" s="309"/>
      <c r="F315" s="310" t="s">
        <v>193</v>
      </c>
      <c r="G315" s="32">
        <f t="shared" ref="G315:O315" si="275">+G316+G319+G321+G323</f>
        <v>0</v>
      </c>
      <c r="H315" s="32">
        <f t="shared" si="275"/>
        <v>0</v>
      </c>
      <c r="I315" s="32">
        <f t="shared" si="275"/>
        <v>0</v>
      </c>
      <c r="J315" s="32">
        <f t="shared" si="275"/>
        <v>0</v>
      </c>
      <c r="K315" s="32">
        <f t="shared" si="275"/>
        <v>0</v>
      </c>
      <c r="L315" s="32">
        <f t="shared" si="275"/>
        <v>0</v>
      </c>
      <c r="M315" s="32">
        <f t="shared" si="275"/>
        <v>0</v>
      </c>
      <c r="N315" s="32">
        <f t="shared" si="275"/>
        <v>0</v>
      </c>
      <c r="O315" s="32">
        <f t="shared" si="275"/>
        <v>0</v>
      </c>
    </row>
    <row r="316" spans="1:15" ht="12.75">
      <c r="A316" s="311">
        <v>2</v>
      </c>
      <c r="B316" s="312">
        <v>6</v>
      </c>
      <c r="C316" s="312">
        <v>8</v>
      </c>
      <c r="D316" s="312">
        <v>3</v>
      </c>
      <c r="E316" s="312"/>
      <c r="F316" s="320" t="s">
        <v>194</v>
      </c>
      <c r="G316" s="29">
        <f>+G317+G318</f>
        <v>0</v>
      </c>
      <c r="H316" s="29">
        <f t="shared" ref="H316:O316" si="276">+H317+H318</f>
        <v>0</v>
      </c>
      <c r="I316" s="29">
        <f t="shared" si="276"/>
        <v>0</v>
      </c>
      <c r="J316" s="29">
        <f t="shared" si="276"/>
        <v>0</v>
      </c>
      <c r="K316" s="29">
        <f t="shared" si="276"/>
        <v>0</v>
      </c>
      <c r="L316" s="29">
        <f t="shared" si="276"/>
        <v>0</v>
      </c>
      <c r="M316" s="29">
        <f t="shared" si="276"/>
        <v>0</v>
      </c>
      <c r="N316" s="29">
        <f t="shared" si="276"/>
        <v>0</v>
      </c>
      <c r="O316" s="54">
        <f t="shared" si="276"/>
        <v>0</v>
      </c>
    </row>
    <row r="317" spans="1:15" ht="12.75">
      <c r="A317" s="321">
        <v>2</v>
      </c>
      <c r="B317" s="315">
        <v>6</v>
      </c>
      <c r="C317" s="315">
        <v>8</v>
      </c>
      <c r="D317" s="315">
        <v>3</v>
      </c>
      <c r="E317" s="315" t="s">
        <v>202</v>
      </c>
      <c r="F317" s="319" t="s">
        <v>195</v>
      </c>
      <c r="G317" s="27"/>
      <c r="H317" s="27"/>
      <c r="I317" s="27"/>
      <c r="J317" s="27"/>
      <c r="K317" s="27"/>
      <c r="L317" s="27"/>
      <c r="M317" s="27"/>
      <c r="N317" s="332">
        <f>SUBTOTAL(9,G317:M317)</f>
        <v>0</v>
      </c>
      <c r="O317" s="335">
        <f>IFERROR(N317/$N$18*100,"0.00")</f>
        <v>0</v>
      </c>
    </row>
    <row r="318" spans="1:15" ht="12.75">
      <c r="A318" s="321">
        <v>2</v>
      </c>
      <c r="B318" s="315">
        <v>6</v>
      </c>
      <c r="C318" s="315">
        <v>8</v>
      </c>
      <c r="D318" s="315">
        <v>3</v>
      </c>
      <c r="E318" s="315" t="s">
        <v>203</v>
      </c>
      <c r="F318" s="319" t="s">
        <v>196</v>
      </c>
      <c r="G318" s="27"/>
      <c r="H318" s="27"/>
      <c r="I318" s="27"/>
      <c r="J318" s="27"/>
      <c r="K318" s="27"/>
      <c r="L318" s="27"/>
      <c r="M318" s="27"/>
      <c r="N318" s="332">
        <f>SUBTOTAL(9,G318:M318)</f>
        <v>0</v>
      </c>
      <c r="O318" s="335">
        <f t="shared" si="257"/>
        <v>0</v>
      </c>
    </row>
    <row r="319" spans="1:15" ht="12.75">
      <c r="A319" s="311">
        <v>2</v>
      </c>
      <c r="B319" s="312">
        <v>6</v>
      </c>
      <c r="C319" s="312">
        <v>8</v>
      </c>
      <c r="D319" s="312">
        <v>5</v>
      </c>
      <c r="E319" s="312"/>
      <c r="F319" s="320" t="s">
        <v>197</v>
      </c>
      <c r="G319" s="29">
        <f>+G320</f>
        <v>0</v>
      </c>
      <c r="H319" s="29">
        <f t="shared" ref="H319:M319" si="277">+H320</f>
        <v>0</v>
      </c>
      <c r="I319" s="29">
        <f t="shared" si="277"/>
        <v>0</v>
      </c>
      <c r="J319" s="29">
        <f t="shared" si="277"/>
        <v>0</v>
      </c>
      <c r="K319" s="29">
        <f t="shared" si="277"/>
        <v>0</v>
      </c>
      <c r="L319" s="29">
        <f t="shared" si="277"/>
        <v>0</v>
      </c>
      <c r="M319" s="29">
        <f t="shared" si="277"/>
        <v>0</v>
      </c>
      <c r="N319" s="30">
        <f t="shared" si="273"/>
        <v>0</v>
      </c>
      <c r="O319" s="54">
        <f t="shared" si="257"/>
        <v>0</v>
      </c>
    </row>
    <row r="320" spans="1:15" ht="12.75">
      <c r="A320" s="321">
        <v>2</v>
      </c>
      <c r="B320" s="315">
        <v>6</v>
      </c>
      <c r="C320" s="315">
        <v>8</v>
      </c>
      <c r="D320" s="315">
        <v>5</v>
      </c>
      <c r="E320" s="315" t="s">
        <v>202</v>
      </c>
      <c r="F320" s="319" t="s">
        <v>197</v>
      </c>
      <c r="G320" s="27"/>
      <c r="H320" s="27"/>
      <c r="I320" s="27"/>
      <c r="J320" s="27"/>
      <c r="K320" s="27"/>
      <c r="L320" s="27"/>
      <c r="M320" s="27"/>
      <c r="N320" s="333">
        <f>SUBTOTAL(9,G320:M320)</f>
        <v>0</v>
      </c>
      <c r="O320" s="335">
        <f t="shared" si="257"/>
        <v>0</v>
      </c>
    </row>
    <row r="321" spans="1:15" ht="12.75">
      <c r="A321" s="311">
        <v>2</v>
      </c>
      <c r="B321" s="312">
        <v>6</v>
      </c>
      <c r="C321" s="312">
        <v>8</v>
      </c>
      <c r="D321" s="312">
        <v>8</v>
      </c>
      <c r="E321" s="312"/>
      <c r="F321" s="328" t="s">
        <v>198</v>
      </c>
      <c r="G321" s="29">
        <f>+G322</f>
        <v>0</v>
      </c>
      <c r="H321" s="29">
        <f t="shared" ref="H321:M321" si="278">+H322</f>
        <v>0</v>
      </c>
      <c r="I321" s="29">
        <f t="shared" si="278"/>
        <v>0</v>
      </c>
      <c r="J321" s="29">
        <f t="shared" si="278"/>
        <v>0</v>
      </c>
      <c r="K321" s="29">
        <f t="shared" si="278"/>
        <v>0</v>
      </c>
      <c r="L321" s="29">
        <f t="shared" si="278"/>
        <v>0</v>
      </c>
      <c r="M321" s="29">
        <f t="shared" si="278"/>
        <v>0</v>
      </c>
      <c r="N321" s="30">
        <f t="shared" si="273"/>
        <v>0</v>
      </c>
      <c r="O321" s="54">
        <f t="shared" si="257"/>
        <v>0</v>
      </c>
    </row>
    <row r="322" spans="1:15" ht="12.75">
      <c r="A322" s="321">
        <v>2</v>
      </c>
      <c r="B322" s="315">
        <v>6</v>
      </c>
      <c r="C322" s="315">
        <v>8</v>
      </c>
      <c r="D322" s="315">
        <v>8</v>
      </c>
      <c r="E322" s="315" t="s">
        <v>202</v>
      </c>
      <c r="F322" s="319" t="s">
        <v>1071</v>
      </c>
      <c r="G322" s="27"/>
      <c r="H322" s="27"/>
      <c r="I322" s="27"/>
      <c r="J322" s="27"/>
      <c r="K322" s="27"/>
      <c r="L322" s="27"/>
      <c r="M322" s="27"/>
      <c r="N322" s="332">
        <f>SUBTOTAL(9,G322:M322)</f>
        <v>0</v>
      </c>
      <c r="O322" s="335">
        <f t="shared" si="257"/>
        <v>0</v>
      </c>
    </row>
    <row r="323" spans="1:15" ht="12.75">
      <c r="A323" s="311">
        <v>2</v>
      </c>
      <c r="B323" s="312">
        <v>6</v>
      </c>
      <c r="C323" s="312">
        <v>8</v>
      </c>
      <c r="D323" s="312">
        <v>9</v>
      </c>
      <c r="E323" s="312"/>
      <c r="F323" s="328" t="s">
        <v>199</v>
      </c>
      <c r="G323" s="29">
        <f>+G324</f>
        <v>0</v>
      </c>
      <c r="H323" s="29">
        <f t="shared" ref="H323:M323" si="279">+H324</f>
        <v>0</v>
      </c>
      <c r="I323" s="29">
        <f t="shared" si="279"/>
        <v>0</v>
      </c>
      <c r="J323" s="29">
        <f t="shared" si="279"/>
        <v>0</v>
      </c>
      <c r="K323" s="29">
        <f t="shared" si="279"/>
        <v>0</v>
      </c>
      <c r="L323" s="29">
        <f t="shared" si="279"/>
        <v>0</v>
      </c>
      <c r="M323" s="29">
        <f t="shared" si="279"/>
        <v>0</v>
      </c>
      <c r="N323" s="29">
        <f>+N324</f>
        <v>0</v>
      </c>
      <c r="O323" s="335">
        <f t="shared" si="257"/>
        <v>0</v>
      </c>
    </row>
    <row r="324" spans="1:15" ht="12.75">
      <c r="A324" s="321">
        <v>2</v>
      </c>
      <c r="B324" s="315">
        <v>6</v>
      </c>
      <c r="C324" s="315">
        <v>8</v>
      </c>
      <c r="D324" s="315">
        <v>9</v>
      </c>
      <c r="E324" s="315" t="s">
        <v>202</v>
      </c>
      <c r="F324" s="319" t="s">
        <v>199</v>
      </c>
      <c r="G324" s="27"/>
      <c r="H324" s="27"/>
      <c r="I324" s="27"/>
      <c r="J324" s="27"/>
      <c r="K324" s="27"/>
      <c r="L324" s="27"/>
      <c r="M324" s="27"/>
      <c r="N324" s="332">
        <f>SUBTOTAL(9,G324:M324)</f>
        <v>0</v>
      </c>
      <c r="O324" s="335">
        <f t="shared" si="257"/>
        <v>0</v>
      </c>
    </row>
    <row r="325" spans="1:15" ht="12.75">
      <c r="A325" s="304">
        <v>2</v>
      </c>
      <c r="B325" s="305">
        <v>7</v>
      </c>
      <c r="C325" s="306"/>
      <c r="D325" s="306"/>
      <c r="E325" s="306"/>
      <c r="F325" s="307" t="s">
        <v>175</v>
      </c>
      <c r="G325" s="33">
        <f t="shared" ref="G325:O327" si="280">+G326</f>
        <v>0</v>
      </c>
      <c r="H325" s="33">
        <f t="shared" si="280"/>
        <v>0</v>
      </c>
      <c r="I325" s="33">
        <f t="shared" si="280"/>
        <v>0</v>
      </c>
      <c r="J325" s="33">
        <f t="shared" si="280"/>
        <v>0</v>
      </c>
      <c r="K325" s="33">
        <f t="shared" si="280"/>
        <v>0</v>
      </c>
      <c r="L325" s="33">
        <f t="shared" si="280"/>
        <v>0</v>
      </c>
      <c r="M325" s="33">
        <f t="shared" si="280"/>
        <v>0</v>
      </c>
      <c r="N325" s="33">
        <f t="shared" si="280"/>
        <v>0</v>
      </c>
      <c r="O325" s="51">
        <f t="shared" si="280"/>
        <v>0</v>
      </c>
    </row>
    <row r="326" spans="1:15" ht="12.75">
      <c r="A326" s="308">
        <v>2</v>
      </c>
      <c r="B326" s="309">
        <v>7</v>
      </c>
      <c r="C326" s="309">
        <v>1</v>
      </c>
      <c r="D326" s="309"/>
      <c r="E326" s="309"/>
      <c r="F326" s="310" t="s">
        <v>200</v>
      </c>
      <c r="G326" s="32">
        <f t="shared" si="280"/>
        <v>0</v>
      </c>
      <c r="H326" s="32">
        <f t="shared" si="280"/>
        <v>0</v>
      </c>
      <c r="I326" s="32">
        <f t="shared" si="280"/>
        <v>0</v>
      </c>
      <c r="J326" s="32">
        <f t="shared" si="280"/>
        <v>0</v>
      </c>
      <c r="K326" s="32">
        <f t="shared" si="280"/>
        <v>0</v>
      </c>
      <c r="L326" s="32">
        <f t="shared" si="280"/>
        <v>0</v>
      </c>
      <c r="M326" s="32">
        <f t="shared" si="280"/>
        <v>0</v>
      </c>
      <c r="N326" s="32">
        <f t="shared" si="280"/>
        <v>0</v>
      </c>
      <c r="O326" s="54">
        <f t="shared" si="280"/>
        <v>0</v>
      </c>
    </row>
    <row r="327" spans="1:15" ht="12.75">
      <c r="A327" s="311">
        <v>2</v>
      </c>
      <c r="B327" s="312">
        <v>7</v>
      </c>
      <c r="C327" s="312">
        <v>1</v>
      </c>
      <c r="D327" s="312">
        <v>2</v>
      </c>
      <c r="E327" s="312"/>
      <c r="F327" s="320" t="s">
        <v>201</v>
      </c>
      <c r="G327" s="29">
        <f t="shared" si="280"/>
        <v>0</v>
      </c>
      <c r="H327" s="29">
        <f t="shared" si="280"/>
        <v>0</v>
      </c>
      <c r="I327" s="29">
        <f t="shared" si="280"/>
        <v>0</v>
      </c>
      <c r="J327" s="29">
        <f t="shared" si="280"/>
        <v>0</v>
      </c>
      <c r="K327" s="29">
        <f t="shared" si="280"/>
        <v>0</v>
      </c>
      <c r="L327" s="29">
        <f t="shared" si="280"/>
        <v>0</v>
      </c>
      <c r="M327" s="29">
        <f t="shared" si="280"/>
        <v>0</v>
      </c>
      <c r="N327" s="29">
        <f t="shared" si="280"/>
        <v>0</v>
      </c>
      <c r="O327" s="54">
        <f t="shared" si="280"/>
        <v>0</v>
      </c>
    </row>
    <row r="328" spans="1:15" ht="12.75">
      <c r="A328" s="329">
        <v>2</v>
      </c>
      <c r="B328" s="330">
        <v>7</v>
      </c>
      <c r="C328" s="330">
        <v>1</v>
      </c>
      <c r="D328" s="330">
        <v>2</v>
      </c>
      <c r="E328" s="330" t="s">
        <v>202</v>
      </c>
      <c r="F328" s="331" t="s">
        <v>201</v>
      </c>
      <c r="G328" s="374"/>
      <c r="H328" s="374"/>
      <c r="I328" s="374"/>
      <c r="J328" s="374"/>
      <c r="K328" s="374"/>
      <c r="L328" s="374"/>
      <c r="M328" s="374"/>
      <c r="N328" s="371">
        <f t="shared" ref="N328" si="281">SUBTOTAL(9,G328:M328)</f>
        <v>0</v>
      </c>
      <c r="O328" s="372">
        <f t="shared" si="257"/>
        <v>0</v>
      </c>
    </row>
    <row r="329" spans="1:15" s="63" customFormat="1">
      <c r="A329" s="64"/>
      <c r="B329" s="64"/>
      <c r="C329" s="64"/>
      <c r="D329" s="64"/>
      <c r="E329" s="64"/>
      <c r="F329" s="64"/>
      <c r="G329" s="64"/>
      <c r="H329" s="64"/>
      <c r="I329" s="64"/>
      <c r="J329" s="64"/>
      <c r="K329" s="64"/>
      <c r="L329" s="64"/>
      <c r="M329" s="64"/>
      <c r="N329" s="64"/>
    </row>
    <row r="330" spans="1:15" s="63" customFormat="1">
      <c r="A330" s="64"/>
      <c r="B330" s="64"/>
      <c r="C330" s="64"/>
      <c r="D330" s="64"/>
      <c r="E330" s="64"/>
      <c r="F330" s="64"/>
      <c r="G330" s="64"/>
      <c r="H330" s="64"/>
      <c r="I330" s="64"/>
      <c r="J330" s="64"/>
      <c r="K330" s="64"/>
      <c r="L330" s="64"/>
      <c r="M330" s="64"/>
      <c r="N330" s="64"/>
    </row>
    <row r="331" spans="1:15" s="63" customFormat="1">
      <c r="A331" s="64"/>
      <c r="B331" s="64"/>
      <c r="C331" s="64"/>
      <c r="D331" s="64"/>
      <c r="E331" s="64"/>
      <c r="F331" s="64"/>
      <c r="G331" s="64"/>
      <c r="H331" s="64"/>
      <c r="I331" s="64"/>
      <c r="J331" s="64"/>
      <c r="K331" s="64"/>
      <c r="L331" s="64"/>
      <c r="M331" s="64"/>
      <c r="N331" s="64"/>
    </row>
    <row r="332" spans="1:15" s="63" customFormat="1">
      <c r="A332" s="64"/>
      <c r="B332" s="64"/>
      <c r="C332" s="64"/>
      <c r="D332" s="64"/>
      <c r="E332" s="64"/>
      <c r="F332" s="64"/>
      <c r="G332" s="64"/>
      <c r="H332" s="64"/>
      <c r="I332" s="64"/>
      <c r="J332" s="64"/>
      <c r="K332" s="64"/>
      <c r="L332" s="64"/>
      <c r="M332" s="64"/>
      <c r="N332" s="64"/>
    </row>
    <row r="333" spans="1:15" s="63" customFormat="1">
      <c r="A333" s="64"/>
      <c r="B333" s="64"/>
      <c r="C333" s="64"/>
      <c r="D333" s="64"/>
      <c r="E333" s="64"/>
      <c r="F333" s="64"/>
      <c r="G333" s="64"/>
      <c r="H333" s="64"/>
      <c r="I333" s="64"/>
      <c r="J333" s="64"/>
      <c r="K333" s="64"/>
      <c r="L333" s="64"/>
      <c r="M333" s="64"/>
      <c r="N333" s="64"/>
    </row>
    <row r="334" spans="1:15" s="63" customFormat="1">
      <c r="A334" s="64"/>
      <c r="B334" s="64"/>
      <c r="C334" s="64"/>
      <c r="D334" s="64"/>
      <c r="E334" s="64"/>
      <c r="F334" s="64"/>
      <c r="G334" s="64"/>
      <c r="H334" s="64"/>
      <c r="I334" s="64"/>
      <c r="J334" s="64"/>
      <c r="K334" s="64"/>
      <c r="L334" s="64"/>
      <c r="M334" s="64"/>
      <c r="N334" s="64"/>
    </row>
    <row r="335" spans="1:15" s="63" customFormat="1">
      <c r="A335" s="64"/>
      <c r="B335" s="64"/>
      <c r="C335" s="64"/>
      <c r="D335" s="64"/>
      <c r="E335" s="64"/>
      <c r="F335" s="64"/>
      <c r="G335" s="64"/>
      <c r="H335" s="64"/>
      <c r="I335" s="64"/>
      <c r="J335" s="64"/>
      <c r="K335" s="64"/>
      <c r="L335" s="64"/>
      <c r="M335" s="64"/>
      <c r="N335" s="64"/>
    </row>
    <row r="336" spans="1:15" s="63" customFormat="1">
      <c r="A336" s="64"/>
      <c r="B336" s="64"/>
      <c r="C336" s="64"/>
      <c r="D336" s="64"/>
      <c r="E336" s="64"/>
      <c r="F336" s="64"/>
      <c r="G336" s="64"/>
      <c r="H336" s="64"/>
      <c r="I336" s="64"/>
      <c r="J336" s="64"/>
      <c r="K336" s="64"/>
      <c r="L336" s="64"/>
      <c r="M336" s="64"/>
      <c r="N336" s="64"/>
    </row>
    <row r="337" spans="1:14" s="63" customFormat="1">
      <c r="A337" s="64"/>
      <c r="B337" s="64"/>
      <c r="C337" s="64"/>
      <c r="D337" s="64"/>
      <c r="E337" s="64"/>
      <c r="F337" s="64"/>
      <c r="G337" s="64"/>
      <c r="H337" s="64"/>
      <c r="I337" s="64"/>
      <c r="J337" s="64"/>
      <c r="K337" s="64"/>
      <c r="L337" s="64"/>
      <c r="M337" s="64"/>
      <c r="N337" s="64"/>
    </row>
    <row r="338" spans="1:14" s="63" customFormat="1">
      <c r="A338" s="64"/>
      <c r="B338" s="64"/>
      <c r="C338" s="64"/>
      <c r="D338" s="64"/>
      <c r="E338" s="64"/>
      <c r="F338" s="64"/>
      <c r="G338" s="64"/>
      <c r="H338" s="64"/>
      <c r="I338" s="64"/>
      <c r="J338" s="64"/>
      <c r="K338" s="64"/>
      <c r="L338" s="64"/>
      <c r="M338" s="64"/>
      <c r="N338" s="64"/>
    </row>
    <row r="339" spans="1:14" s="63" customFormat="1">
      <c r="A339" s="64"/>
      <c r="B339" s="64"/>
      <c r="C339" s="64"/>
      <c r="D339" s="64"/>
      <c r="E339" s="64"/>
      <c r="F339" s="64"/>
      <c r="G339" s="64"/>
      <c r="H339" s="64"/>
      <c r="I339" s="64"/>
      <c r="J339" s="64"/>
      <c r="K339" s="64"/>
      <c r="L339" s="64"/>
      <c r="M339" s="64"/>
      <c r="N339" s="64"/>
    </row>
    <row r="340" spans="1:14" s="63" customFormat="1">
      <c r="A340" s="64"/>
      <c r="B340" s="64"/>
      <c r="C340" s="64"/>
      <c r="D340" s="64"/>
      <c r="E340" s="64"/>
      <c r="F340" s="64"/>
      <c r="G340" s="64"/>
      <c r="H340" s="64"/>
      <c r="I340" s="64"/>
      <c r="J340" s="64"/>
      <c r="K340" s="64"/>
      <c r="L340" s="64"/>
      <c r="M340" s="64"/>
      <c r="N340" s="64"/>
    </row>
    <row r="341" spans="1:14" s="63" customFormat="1">
      <c r="A341" s="64"/>
      <c r="B341" s="64"/>
      <c r="C341" s="64"/>
      <c r="D341" s="64"/>
      <c r="E341" s="64"/>
      <c r="F341" s="64"/>
      <c r="G341" s="64"/>
      <c r="H341" s="64"/>
      <c r="I341" s="64"/>
      <c r="J341" s="64"/>
      <c r="K341" s="64"/>
      <c r="L341" s="64"/>
      <c r="M341" s="64"/>
      <c r="N341" s="64"/>
    </row>
    <row r="342" spans="1:14" s="63" customFormat="1">
      <c r="A342" s="64"/>
      <c r="B342" s="64"/>
      <c r="C342" s="64"/>
      <c r="D342" s="64"/>
      <c r="E342" s="64"/>
      <c r="F342" s="64"/>
      <c r="G342" s="64"/>
      <c r="H342" s="64"/>
      <c r="I342" s="64"/>
      <c r="J342" s="64"/>
      <c r="K342" s="64"/>
      <c r="L342" s="64"/>
      <c r="M342" s="64"/>
      <c r="N342" s="64"/>
    </row>
    <row r="343" spans="1:14" s="63" customFormat="1">
      <c r="A343" s="64"/>
      <c r="B343" s="64"/>
      <c r="C343" s="64"/>
      <c r="D343" s="64"/>
      <c r="E343" s="64"/>
      <c r="F343" s="64"/>
      <c r="G343" s="64"/>
      <c r="H343" s="64"/>
      <c r="I343" s="64"/>
      <c r="J343" s="64"/>
      <c r="K343" s="64"/>
      <c r="L343" s="64"/>
      <c r="M343" s="64"/>
      <c r="N343" s="64"/>
    </row>
    <row r="344" spans="1:14" s="63" customFormat="1">
      <c r="A344" s="64"/>
      <c r="B344" s="64"/>
      <c r="C344" s="64"/>
      <c r="D344" s="64"/>
      <c r="E344" s="64"/>
      <c r="F344" s="64"/>
      <c r="G344" s="64"/>
      <c r="H344" s="64"/>
      <c r="I344" s="64"/>
      <c r="J344" s="64"/>
      <c r="K344" s="64"/>
      <c r="L344" s="64"/>
      <c r="M344" s="64"/>
      <c r="N344" s="64"/>
    </row>
    <row r="345" spans="1:14" s="63" customFormat="1">
      <c r="A345" s="64"/>
      <c r="B345" s="64"/>
      <c r="C345" s="64"/>
      <c r="D345" s="64"/>
      <c r="E345" s="64"/>
      <c r="F345" s="64"/>
      <c r="G345" s="64"/>
      <c r="H345" s="64"/>
      <c r="I345" s="64"/>
      <c r="J345" s="64"/>
      <c r="K345" s="64"/>
      <c r="L345" s="64"/>
      <c r="M345" s="64"/>
      <c r="N345" s="64"/>
    </row>
    <row r="346" spans="1:14" s="63" customFormat="1">
      <c r="A346" s="64"/>
      <c r="B346" s="64"/>
      <c r="C346" s="64"/>
      <c r="D346" s="64"/>
      <c r="E346" s="64"/>
      <c r="F346" s="64"/>
      <c r="G346" s="64"/>
      <c r="H346" s="64"/>
      <c r="I346" s="64"/>
      <c r="J346" s="64"/>
      <c r="K346" s="64"/>
      <c r="L346" s="64"/>
      <c r="M346" s="64"/>
      <c r="N346" s="64"/>
    </row>
    <row r="347" spans="1:14" s="63" customFormat="1">
      <c r="A347" s="64"/>
      <c r="B347" s="64"/>
      <c r="C347" s="64"/>
      <c r="D347" s="64"/>
      <c r="E347" s="64"/>
      <c r="F347" s="64"/>
      <c r="G347" s="64"/>
      <c r="H347" s="64"/>
      <c r="I347" s="64"/>
      <c r="J347" s="64"/>
      <c r="K347" s="64"/>
      <c r="L347" s="64"/>
      <c r="M347" s="64"/>
      <c r="N347" s="64"/>
    </row>
    <row r="348" spans="1:14" s="63" customFormat="1">
      <c r="A348" s="64"/>
      <c r="B348" s="64"/>
      <c r="C348" s="64"/>
      <c r="D348" s="64"/>
      <c r="E348" s="64"/>
      <c r="F348" s="64"/>
      <c r="G348" s="64"/>
      <c r="H348" s="64"/>
      <c r="I348" s="64"/>
      <c r="J348" s="64"/>
      <c r="K348" s="64"/>
      <c r="L348" s="64"/>
      <c r="M348" s="64"/>
      <c r="N348" s="64"/>
    </row>
    <row r="349" spans="1:14" s="63" customFormat="1">
      <c r="A349" s="64"/>
      <c r="B349" s="64"/>
      <c r="C349" s="64"/>
      <c r="D349" s="64"/>
      <c r="E349" s="64"/>
      <c r="F349" s="64"/>
      <c r="G349" s="64"/>
      <c r="H349" s="64"/>
      <c r="I349" s="64"/>
      <c r="J349" s="64"/>
      <c r="K349" s="64"/>
      <c r="L349" s="64"/>
      <c r="M349" s="64"/>
      <c r="N349" s="64"/>
    </row>
    <row r="350" spans="1:14" s="63" customFormat="1">
      <c r="A350" s="64"/>
      <c r="B350" s="64"/>
      <c r="C350" s="64"/>
      <c r="D350" s="64"/>
      <c r="E350" s="64"/>
      <c r="F350" s="64"/>
      <c r="G350" s="64"/>
      <c r="H350" s="64"/>
      <c r="I350" s="64"/>
      <c r="J350" s="64"/>
      <c r="K350" s="64"/>
      <c r="L350" s="64"/>
      <c r="M350" s="64"/>
      <c r="N350" s="64"/>
    </row>
    <row r="351" spans="1:14" s="63" customFormat="1">
      <c r="A351" s="64"/>
      <c r="B351" s="64"/>
      <c r="C351" s="64"/>
      <c r="D351" s="64"/>
      <c r="E351" s="64"/>
      <c r="F351" s="64"/>
      <c r="G351" s="64"/>
      <c r="H351" s="64"/>
      <c r="I351" s="64"/>
      <c r="J351" s="64"/>
      <c r="K351" s="64"/>
      <c r="L351" s="64"/>
      <c r="M351" s="64"/>
      <c r="N351" s="64"/>
    </row>
    <row r="352" spans="1:14" s="63" customFormat="1">
      <c r="A352" s="64"/>
      <c r="B352" s="64"/>
      <c r="C352" s="64"/>
      <c r="D352" s="64"/>
      <c r="E352" s="64"/>
      <c r="F352" s="64"/>
      <c r="G352" s="64"/>
      <c r="H352" s="64"/>
      <c r="I352" s="64"/>
      <c r="J352" s="64"/>
      <c r="K352" s="64"/>
      <c r="L352" s="64"/>
      <c r="M352" s="64"/>
      <c r="N352" s="64"/>
    </row>
    <row r="353" spans="1:14" s="63" customFormat="1">
      <c r="A353" s="64"/>
      <c r="B353" s="64"/>
      <c r="C353" s="64"/>
      <c r="D353" s="64"/>
      <c r="E353" s="64"/>
      <c r="F353" s="64"/>
      <c r="G353" s="64"/>
      <c r="H353" s="64"/>
      <c r="I353" s="64"/>
      <c r="J353" s="64"/>
      <c r="K353" s="64"/>
      <c r="L353" s="64"/>
      <c r="M353" s="64"/>
      <c r="N353" s="64"/>
    </row>
    <row r="354" spans="1:14" s="63" customFormat="1">
      <c r="A354" s="64"/>
      <c r="B354" s="64"/>
      <c r="C354" s="64"/>
      <c r="D354" s="64"/>
      <c r="E354" s="64"/>
      <c r="F354" s="64"/>
      <c r="G354" s="64"/>
      <c r="H354" s="64"/>
      <c r="I354" s="64"/>
      <c r="J354" s="64"/>
      <c r="K354" s="64"/>
      <c r="L354" s="64"/>
      <c r="M354" s="64"/>
      <c r="N354" s="64"/>
    </row>
    <row r="355" spans="1:14" s="63" customFormat="1">
      <c r="A355" s="64"/>
      <c r="B355" s="64"/>
      <c r="C355" s="64"/>
      <c r="D355" s="64"/>
      <c r="E355" s="64"/>
      <c r="F355" s="64"/>
      <c r="G355" s="64"/>
      <c r="H355" s="64"/>
      <c r="I355" s="64"/>
      <c r="J355" s="64"/>
      <c r="K355" s="64"/>
      <c r="L355" s="64"/>
      <c r="M355" s="64"/>
      <c r="N355" s="64"/>
    </row>
    <row r="356" spans="1:14" s="63" customFormat="1">
      <c r="A356" s="64"/>
      <c r="B356" s="64"/>
      <c r="C356" s="64"/>
      <c r="D356" s="64"/>
      <c r="E356" s="64"/>
      <c r="F356" s="64"/>
      <c r="G356" s="64"/>
      <c r="H356" s="64"/>
      <c r="I356" s="64"/>
      <c r="J356" s="64"/>
      <c r="K356" s="64"/>
      <c r="L356" s="64"/>
      <c r="M356" s="64"/>
      <c r="N356" s="64"/>
    </row>
    <row r="357" spans="1:14" s="63" customFormat="1">
      <c r="A357" s="64"/>
      <c r="B357" s="64"/>
      <c r="C357" s="64"/>
      <c r="D357" s="64"/>
      <c r="E357" s="64"/>
      <c r="F357" s="64"/>
      <c r="G357" s="64"/>
      <c r="H357" s="64"/>
      <c r="I357" s="64"/>
      <c r="J357" s="64"/>
      <c r="K357" s="64"/>
      <c r="L357" s="64"/>
      <c r="M357" s="64"/>
      <c r="N357" s="64"/>
    </row>
    <row r="358" spans="1:14" s="63" customFormat="1">
      <c r="A358" s="64"/>
      <c r="B358" s="64"/>
      <c r="C358" s="64"/>
      <c r="D358" s="64"/>
      <c r="E358" s="64"/>
      <c r="F358" s="64"/>
      <c r="G358" s="64"/>
      <c r="H358" s="64"/>
      <c r="I358" s="64"/>
      <c r="J358" s="64"/>
      <c r="K358" s="64"/>
      <c r="L358" s="64"/>
      <c r="M358" s="64"/>
      <c r="N358" s="64"/>
    </row>
    <row r="359" spans="1:14" s="63" customFormat="1">
      <c r="A359" s="64"/>
      <c r="B359" s="64"/>
      <c r="C359" s="64"/>
      <c r="D359" s="64"/>
      <c r="E359" s="64"/>
      <c r="F359" s="64"/>
      <c r="G359" s="64"/>
      <c r="H359" s="64"/>
      <c r="I359" s="64"/>
      <c r="J359" s="64"/>
      <c r="K359" s="64"/>
      <c r="L359" s="64"/>
      <c r="M359" s="64"/>
      <c r="N359" s="64"/>
    </row>
    <row r="360" spans="1:14" s="63" customFormat="1">
      <c r="A360" s="64"/>
      <c r="B360" s="64"/>
      <c r="C360" s="64"/>
      <c r="D360" s="64"/>
      <c r="E360" s="64"/>
      <c r="F360" s="64"/>
      <c r="G360" s="64"/>
      <c r="H360" s="64"/>
      <c r="I360" s="64"/>
      <c r="J360" s="64"/>
      <c r="K360" s="64"/>
      <c r="L360" s="64"/>
      <c r="M360" s="64"/>
      <c r="N360" s="64"/>
    </row>
    <row r="361" spans="1:14" s="63" customFormat="1">
      <c r="A361" s="64"/>
      <c r="B361" s="64"/>
      <c r="C361" s="64"/>
      <c r="D361" s="64"/>
      <c r="E361" s="64"/>
      <c r="F361" s="64"/>
      <c r="G361" s="64"/>
      <c r="H361" s="64"/>
      <c r="I361" s="64"/>
      <c r="J361" s="64"/>
      <c r="K361" s="64"/>
      <c r="L361" s="64"/>
      <c r="M361" s="64"/>
      <c r="N361" s="64"/>
    </row>
    <row r="362" spans="1:14" s="63" customFormat="1">
      <c r="A362" s="64"/>
      <c r="B362" s="64"/>
      <c r="C362" s="64"/>
      <c r="D362" s="64"/>
      <c r="E362" s="64"/>
      <c r="F362" s="64"/>
      <c r="G362" s="64"/>
      <c r="H362" s="64"/>
      <c r="I362" s="64"/>
      <c r="J362" s="64"/>
      <c r="K362" s="64"/>
      <c r="L362" s="64"/>
      <c r="M362" s="64"/>
      <c r="N362" s="64"/>
    </row>
    <row r="363" spans="1:14" s="63" customFormat="1">
      <c r="A363" s="64"/>
      <c r="B363" s="64"/>
      <c r="C363" s="64"/>
      <c r="D363" s="64"/>
      <c r="E363" s="64"/>
      <c r="F363" s="64"/>
      <c r="G363" s="64"/>
      <c r="H363" s="64"/>
      <c r="I363" s="64"/>
      <c r="J363" s="64"/>
      <c r="K363" s="64"/>
      <c r="L363" s="64"/>
      <c r="M363" s="64"/>
      <c r="N363" s="64"/>
    </row>
    <row r="364" spans="1:14" s="63" customFormat="1">
      <c r="A364" s="64"/>
      <c r="B364" s="64"/>
      <c r="C364" s="64"/>
      <c r="D364" s="64"/>
      <c r="E364" s="64"/>
      <c r="F364" s="64"/>
      <c r="G364" s="64"/>
      <c r="H364" s="64"/>
      <c r="I364" s="64"/>
      <c r="J364" s="64"/>
      <c r="K364" s="64"/>
      <c r="L364" s="64"/>
      <c r="M364" s="64"/>
      <c r="N364" s="64"/>
    </row>
    <row r="365" spans="1:14" s="63" customFormat="1">
      <c r="A365" s="64"/>
      <c r="B365" s="64"/>
      <c r="C365" s="64"/>
      <c r="D365" s="64"/>
      <c r="E365" s="64"/>
      <c r="F365" s="64"/>
      <c r="G365" s="64"/>
      <c r="H365" s="64"/>
      <c r="I365" s="64"/>
      <c r="J365" s="64"/>
      <c r="K365" s="64"/>
      <c r="L365" s="64"/>
      <c r="M365" s="64"/>
      <c r="N365" s="64"/>
    </row>
    <row r="366" spans="1:14" s="63" customFormat="1">
      <c r="A366" s="64"/>
      <c r="B366" s="64"/>
      <c r="C366" s="64"/>
      <c r="D366" s="64"/>
      <c r="E366" s="64"/>
      <c r="F366" s="64"/>
      <c r="G366" s="64"/>
      <c r="H366" s="64"/>
      <c r="I366" s="64"/>
      <c r="J366" s="64"/>
      <c r="K366" s="64"/>
      <c r="L366" s="64"/>
      <c r="M366" s="64"/>
      <c r="N366" s="64"/>
    </row>
    <row r="367" spans="1:14" s="63" customFormat="1">
      <c r="A367" s="64"/>
      <c r="B367" s="64"/>
      <c r="C367" s="64"/>
      <c r="D367" s="64"/>
      <c r="E367" s="64"/>
      <c r="F367" s="64"/>
      <c r="G367" s="64"/>
      <c r="H367" s="64"/>
      <c r="I367" s="64"/>
      <c r="J367" s="64"/>
      <c r="K367" s="64"/>
      <c r="L367" s="64"/>
      <c r="M367" s="64"/>
      <c r="N367" s="64"/>
    </row>
    <row r="368" spans="1:14" s="63" customFormat="1">
      <c r="A368" s="64"/>
      <c r="B368" s="64"/>
      <c r="C368" s="64"/>
      <c r="D368" s="64"/>
      <c r="E368" s="64"/>
      <c r="F368" s="64"/>
      <c r="G368" s="64"/>
      <c r="H368" s="64"/>
      <c r="I368" s="64"/>
      <c r="J368" s="64"/>
      <c r="K368" s="64"/>
      <c r="L368" s="64"/>
      <c r="M368" s="64"/>
      <c r="N368" s="64"/>
    </row>
    <row r="369" spans="1:14" s="63" customFormat="1">
      <c r="A369" s="64"/>
      <c r="B369" s="64"/>
      <c r="C369" s="64"/>
      <c r="D369" s="64"/>
      <c r="E369" s="64"/>
      <c r="F369" s="64"/>
      <c r="G369" s="64"/>
      <c r="H369" s="64"/>
      <c r="I369" s="64"/>
      <c r="J369" s="64"/>
      <c r="K369" s="64"/>
      <c r="L369" s="64"/>
      <c r="M369" s="64"/>
      <c r="N369" s="64"/>
    </row>
    <row r="370" spans="1:14" s="63" customFormat="1">
      <c r="A370" s="64"/>
      <c r="B370" s="64"/>
      <c r="C370" s="64"/>
      <c r="D370" s="64"/>
      <c r="E370" s="64"/>
      <c r="F370" s="64"/>
      <c r="G370" s="64"/>
      <c r="H370" s="64"/>
      <c r="I370" s="64"/>
      <c r="J370" s="64"/>
      <c r="K370" s="64"/>
      <c r="L370" s="64"/>
      <c r="M370" s="64"/>
      <c r="N370" s="64"/>
    </row>
    <row r="371" spans="1:14" s="63" customFormat="1">
      <c r="A371" s="64"/>
      <c r="B371" s="64"/>
      <c r="C371" s="64"/>
      <c r="D371" s="64"/>
      <c r="E371" s="64"/>
      <c r="F371" s="64"/>
      <c r="G371" s="64"/>
      <c r="H371" s="64"/>
      <c r="I371" s="64"/>
      <c r="J371" s="64"/>
      <c r="K371" s="64"/>
      <c r="L371" s="64"/>
      <c r="M371" s="64"/>
      <c r="N371" s="64"/>
    </row>
    <row r="372" spans="1:14" s="63" customFormat="1">
      <c r="A372" s="64"/>
      <c r="B372" s="64"/>
      <c r="C372" s="64"/>
      <c r="D372" s="64"/>
      <c r="E372" s="64"/>
      <c r="F372" s="64"/>
      <c r="G372" s="64"/>
      <c r="H372" s="64"/>
      <c r="I372" s="64"/>
      <c r="J372" s="64"/>
      <c r="K372" s="64"/>
      <c r="L372" s="64"/>
      <c r="M372" s="64"/>
      <c r="N372" s="64"/>
    </row>
    <row r="373" spans="1:14" s="63" customFormat="1">
      <c r="A373" s="64"/>
      <c r="B373" s="64"/>
      <c r="C373" s="64"/>
      <c r="D373" s="64"/>
      <c r="E373" s="64"/>
      <c r="F373" s="64"/>
      <c r="G373" s="64"/>
      <c r="H373" s="64"/>
      <c r="I373" s="64"/>
      <c r="J373" s="64"/>
      <c r="K373" s="64"/>
      <c r="L373" s="64"/>
      <c r="M373" s="64"/>
      <c r="N373" s="64"/>
    </row>
    <row r="374" spans="1:14" s="63" customFormat="1">
      <c r="A374" s="64"/>
      <c r="B374" s="64"/>
      <c r="C374" s="64"/>
      <c r="D374" s="64"/>
      <c r="E374" s="64"/>
      <c r="F374" s="64"/>
      <c r="G374" s="64"/>
      <c r="H374" s="64"/>
      <c r="I374" s="64"/>
      <c r="J374" s="64"/>
      <c r="K374" s="64"/>
      <c r="L374" s="64"/>
      <c r="M374" s="64"/>
      <c r="N374" s="64"/>
    </row>
    <row r="375" spans="1:14" s="63" customFormat="1">
      <c r="A375" s="64"/>
      <c r="B375" s="64"/>
      <c r="C375" s="64"/>
      <c r="D375" s="64"/>
      <c r="E375" s="64"/>
      <c r="F375" s="64"/>
      <c r="G375" s="64"/>
      <c r="H375" s="64"/>
      <c r="I375" s="64"/>
      <c r="J375" s="64"/>
      <c r="K375" s="64"/>
      <c r="L375" s="64"/>
      <c r="M375" s="64"/>
      <c r="N375" s="64"/>
    </row>
    <row r="376" spans="1:14" s="63" customFormat="1">
      <c r="A376" s="64"/>
      <c r="B376" s="64"/>
      <c r="C376" s="64"/>
      <c r="D376" s="64"/>
      <c r="E376" s="64"/>
      <c r="F376" s="64"/>
      <c r="G376" s="64"/>
      <c r="H376" s="64"/>
      <c r="I376" s="64"/>
      <c r="J376" s="64"/>
      <c r="K376" s="64"/>
      <c r="L376" s="64"/>
      <c r="M376" s="64"/>
      <c r="N376" s="64"/>
    </row>
    <row r="377" spans="1:14" s="63" customFormat="1">
      <c r="A377" s="64"/>
      <c r="B377" s="64"/>
      <c r="C377" s="64"/>
      <c r="D377" s="64"/>
      <c r="E377" s="64"/>
      <c r="F377" s="64"/>
      <c r="G377" s="64"/>
      <c r="H377" s="64"/>
      <c r="I377" s="64"/>
      <c r="J377" s="64"/>
      <c r="K377" s="64"/>
      <c r="L377" s="64"/>
      <c r="M377" s="64"/>
      <c r="N377" s="64"/>
    </row>
    <row r="378" spans="1:14" s="63" customFormat="1">
      <c r="A378" s="64"/>
      <c r="B378" s="64"/>
      <c r="C378" s="64"/>
      <c r="D378" s="64"/>
      <c r="E378" s="64"/>
      <c r="F378" s="64"/>
      <c r="G378" s="64"/>
      <c r="H378" s="64"/>
      <c r="I378" s="64"/>
      <c r="J378" s="64"/>
      <c r="K378" s="64"/>
      <c r="L378" s="64"/>
      <c r="M378" s="64"/>
      <c r="N378" s="64"/>
    </row>
    <row r="379" spans="1:14" s="63" customFormat="1">
      <c r="A379" s="64"/>
      <c r="B379" s="64"/>
      <c r="C379" s="64"/>
      <c r="D379" s="64"/>
      <c r="E379" s="64"/>
      <c r="F379" s="64"/>
      <c r="G379" s="64"/>
      <c r="H379" s="64"/>
      <c r="I379" s="64"/>
      <c r="J379" s="64"/>
      <c r="K379" s="64"/>
      <c r="L379" s="64"/>
      <c r="M379" s="64"/>
      <c r="N379" s="64"/>
    </row>
    <row r="380" spans="1:14" s="63" customFormat="1">
      <c r="A380" s="64"/>
      <c r="B380" s="64"/>
      <c r="C380" s="64"/>
      <c r="D380" s="64"/>
      <c r="E380" s="64"/>
      <c r="F380" s="64"/>
      <c r="G380" s="64"/>
      <c r="H380" s="64"/>
      <c r="I380" s="64"/>
      <c r="J380" s="64"/>
      <c r="K380" s="64"/>
      <c r="L380" s="64"/>
      <c r="M380" s="64"/>
      <c r="N380" s="64"/>
    </row>
    <row r="381" spans="1:14" s="63" customFormat="1">
      <c r="A381" s="64"/>
      <c r="B381" s="64"/>
      <c r="C381" s="64"/>
      <c r="D381" s="64"/>
      <c r="E381" s="64"/>
      <c r="F381" s="64"/>
      <c r="G381" s="64"/>
      <c r="H381" s="64"/>
      <c r="I381" s="64"/>
      <c r="J381" s="64"/>
      <c r="K381" s="64"/>
      <c r="L381" s="64"/>
      <c r="M381" s="64"/>
      <c r="N381" s="64"/>
    </row>
    <row r="382" spans="1:14" s="63" customFormat="1">
      <c r="A382" s="64"/>
      <c r="B382" s="64"/>
      <c r="C382" s="64"/>
      <c r="D382" s="64"/>
      <c r="E382" s="64"/>
      <c r="F382" s="64"/>
      <c r="G382" s="64"/>
      <c r="H382" s="64"/>
      <c r="I382" s="64"/>
      <c r="J382" s="64"/>
      <c r="K382" s="64"/>
      <c r="L382" s="64"/>
      <c r="M382" s="64"/>
      <c r="N382" s="64"/>
    </row>
    <row r="383" spans="1:14" s="63" customFormat="1">
      <c r="A383" s="64"/>
      <c r="B383" s="64"/>
      <c r="C383" s="64"/>
      <c r="D383" s="64"/>
      <c r="E383" s="64"/>
      <c r="F383" s="64"/>
      <c r="G383" s="64"/>
      <c r="H383" s="64"/>
      <c r="I383" s="64"/>
      <c r="J383" s="64"/>
      <c r="K383" s="64"/>
      <c r="L383" s="64"/>
      <c r="M383" s="64"/>
      <c r="N383" s="64"/>
    </row>
    <row r="384" spans="1:14" s="63" customFormat="1">
      <c r="A384" s="64"/>
      <c r="B384" s="64"/>
      <c r="C384" s="64"/>
      <c r="D384" s="64"/>
      <c r="E384" s="64"/>
      <c r="F384" s="64"/>
      <c r="G384" s="64"/>
      <c r="H384" s="64"/>
      <c r="I384" s="64"/>
      <c r="J384" s="64"/>
      <c r="K384" s="64"/>
      <c r="L384" s="64"/>
      <c r="M384" s="64"/>
      <c r="N384" s="64"/>
    </row>
    <row r="385" spans="1:14" s="63" customFormat="1">
      <c r="A385" s="64"/>
      <c r="B385" s="64"/>
      <c r="C385" s="64"/>
      <c r="D385" s="64"/>
      <c r="E385" s="64"/>
      <c r="F385" s="64"/>
      <c r="G385" s="64"/>
      <c r="H385" s="64"/>
      <c r="I385" s="64"/>
      <c r="J385" s="64"/>
      <c r="K385" s="64"/>
      <c r="L385" s="64"/>
      <c r="M385" s="64"/>
      <c r="N385" s="64"/>
    </row>
    <row r="386" spans="1:14" s="63" customFormat="1">
      <c r="A386" s="64"/>
      <c r="B386" s="64"/>
      <c r="C386" s="64"/>
      <c r="D386" s="64"/>
      <c r="E386" s="64"/>
      <c r="F386" s="64"/>
      <c r="G386" s="64"/>
      <c r="H386" s="64"/>
      <c r="I386" s="64"/>
      <c r="J386" s="64"/>
      <c r="K386" s="64"/>
      <c r="L386" s="64"/>
      <c r="M386" s="64"/>
      <c r="N386" s="64"/>
    </row>
    <row r="387" spans="1:14" s="63" customFormat="1">
      <c r="A387" s="64"/>
      <c r="B387" s="64"/>
      <c r="C387" s="64"/>
      <c r="D387" s="64"/>
      <c r="E387" s="64"/>
      <c r="F387" s="64"/>
      <c r="G387" s="64"/>
      <c r="H387" s="64"/>
      <c r="I387" s="64"/>
      <c r="J387" s="64"/>
      <c r="K387" s="64"/>
      <c r="L387" s="64"/>
      <c r="M387" s="64"/>
      <c r="N387" s="64"/>
    </row>
    <row r="388" spans="1:14" s="63" customFormat="1">
      <c r="A388" s="64"/>
      <c r="B388" s="64"/>
      <c r="C388" s="64"/>
      <c r="D388" s="64"/>
      <c r="E388" s="64"/>
      <c r="F388" s="64"/>
      <c r="G388" s="64"/>
      <c r="H388" s="64"/>
      <c r="I388" s="64"/>
      <c r="J388" s="64"/>
      <c r="K388" s="64"/>
      <c r="L388" s="64"/>
      <c r="M388" s="64"/>
      <c r="N388" s="64"/>
    </row>
    <row r="389" spans="1:14" s="63" customFormat="1">
      <c r="A389" s="64"/>
      <c r="B389" s="64"/>
      <c r="C389" s="64"/>
      <c r="D389" s="64"/>
      <c r="E389" s="64"/>
      <c r="F389" s="64"/>
      <c r="G389" s="64"/>
      <c r="H389" s="64"/>
      <c r="I389" s="64"/>
      <c r="J389" s="64"/>
      <c r="K389" s="64"/>
      <c r="L389" s="64"/>
      <c r="M389" s="64"/>
      <c r="N389" s="64"/>
    </row>
    <row r="390" spans="1:14" s="63" customFormat="1">
      <c r="A390" s="64"/>
      <c r="B390" s="64"/>
      <c r="C390" s="64"/>
      <c r="D390" s="64"/>
      <c r="E390" s="64"/>
      <c r="F390" s="64"/>
      <c r="G390" s="64"/>
      <c r="H390" s="64"/>
      <c r="I390" s="64"/>
      <c r="J390" s="64"/>
      <c r="K390" s="64"/>
      <c r="L390" s="64"/>
      <c r="M390" s="64"/>
      <c r="N390" s="64"/>
    </row>
    <row r="391" spans="1:14" s="63" customFormat="1">
      <c r="A391" s="64"/>
      <c r="B391" s="64"/>
      <c r="C391" s="64"/>
      <c r="D391" s="64"/>
      <c r="E391" s="64"/>
      <c r="F391" s="64"/>
      <c r="G391" s="64"/>
      <c r="H391" s="64"/>
      <c r="I391" s="64"/>
      <c r="J391" s="64"/>
      <c r="K391" s="64"/>
      <c r="L391" s="64"/>
      <c r="M391" s="64"/>
      <c r="N391" s="64"/>
    </row>
    <row r="392" spans="1:14" s="63" customFormat="1">
      <c r="A392" s="64"/>
      <c r="B392" s="64"/>
      <c r="C392" s="64"/>
      <c r="D392" s="64"/>
      <c r="E392" s="64"/>
      <c r="F392" s="64"/>
      <c r="G392" s="64"/>
      <c r="H392" s="64"/>
      <c r="I392" s="64"/>
      <c r="J392" s="64"/>
      <c r="K392" s="64"/>
      <c r="L392" s="64"/>
      <c r="M392" s="64"/>
      <c r="N392" s="64"/>
    </row>
    <row r="393" spans="1:14" s="63" customFormat="1">
      <c r="A393" s="64"/>
      <c r="B393" s="64"/>
      <c r="C393" s="64"/>
      <c r="D393" s="64"/>
      <c r="E393" s="64"/>
      <c r="F393" s="64"/>
      <c r="G393" s="64"/>
      <c r="H393" s="64"/>
      <c r="I393" s="64"/>
      <c r="J393" s="64"/>
      <c r="K393" s="64"/>
      <c r="L393" s="64"/>
      <c r="M393" s="64"/>
      <c r="N393" s="64"/>
    </row>
    <row r="394" spans="1:14" s="63" customFormat="1">
      <c r="A394" s="64"/>
      <c r="B394" s="64"/>
      <c r="C394" s="64"/>
      <c r="D394" s="64"/>
      <c r="E394" s="64"/>
      <c r="F394" s="64"/>
      <c r="G394" s="64"/>
      <c r="H394" s="64"/>
      <c r="I394" s="64"/>
      <c r="J394" s="64"/>
      <c r="K394" s="64"/>
      <c r="L394" s="64"/>
      <c r="M394" s="64"/>
      <c r="N394" s="64"/>
    </row>
    <row r="395" spans="1:14" s="63" customFormat="1">
      <c r="A395" s="64"/>
      <c r="B395" s="64"/>
      <c r="C395" s="64"/>
      <c r="D395" s="64"/>
      <c r="E395" s="64"/>
      <c r="F395" s="64"/>
      <c r="G395" s="64"/>
      <c r="H395" s="64"/>
      <c r="I395" s="64"/>
      <c r="J395" s="64"/>
      <c r="K395" s="64"/>
      <c r="L395" s="64"/>
      <c r="M395" s="64"/>
      <c r="N395" s="64"/>
    </row>
    <row r="396" spans="1:14" s="63" customFormat="1">
      <c r="A396" s="64"/>
      <c r="B396" s="64"/>
      <c r="C396" s="64"/>
      <c r="D396" s="64"/>
      <c r="E396" s="64"/>
      <c r="F396" s="64"/>
      <c r="G396" s="64"/>
      <c r="H396" s="64"/>
      <c r="I396" s="64"/>
      <c r="J396" s="64"/>
      <c r="K396" s="64"/>
      <c r="L396" s="64"/>
      <c r="M396" s="64"/>
      <c r="N396" s="64"/>
    </row>
    <row r="397" spans="1:14" s="63" customFormat="1">
      <c r="A397" s="64"/>
      <c r="B397" s="64"/>
      <c r="C397" s="64"/>
      <c r="D397" s="64"/>
      <c r="E397" s="64"/>
      <c r="F397" s="64"/>
      <c r="G397" s="64"/>
      <c r="H397" s="64"/>
      <c r="I397" s="64"/>
      <c r="J397" s="64"/>
      <c r="K397" s="64"/>
      <c r="L397" s="64"/>
      <c r="M397" s="64"/>
      <c r="N397" s="64"/>
    </row>
    <row r="398" spans="1:14" s="63" customFormat="1">
      <c r="A398" s="64"/>
      <c r="B398" s="64"/>
      <c r="C398" s="64"/>
      <c r="D398" s="64"/>
      <c r="E398" s="64"/>
      <c r="F398" s="64"/>
      <c r="G398" s="64"/>
      <c r="H398" s="64"/>
      <c r="I398" s="64"/>
      <c r="J398" s="64"/>
      <c r="K398" s="64"/>
      <c r="L398" s="64"/>
      <c r="M398" s="64"/>
      <c r="N398" s="64"/>
    </row>
    <row r="399" spans="1:14" s="63" customFormat="1">
      <c r="A399" s="64"/>
      <c r="B399" s="64"/>
      <c r="C399" s="64"/>
      <c r="D399" s="64"/>
      <c r="E399" s="64"/>
      <c r="F399" s="64"/>
      <c r="G399" s="64"/>
      <c r="H399" s="64"/>
      <c r="I399" s="64"/>
      <c r="J399" s="64"/>
      <c r="K399" s="64"/>
      <c r="L399" s="64"/>
      <c r="M399" s="64"/>
      <c r="N399" s="64"/>
    </row>
    <row r="400" spans="1:14" s="63" customFormat="1">
      <c r="A400" s="64"/>
      <c r="B400" s="64"/>
      <c r="C400" s="64"/>
      <c r="D400" s="64"/>
      <c r="E400" s="64"/>
      <c r="F400" s="64"/>
      <c r="G400" s="64"/>
      <c r="H400" s="64"/>
      <c r="I400" s="64"/>
      <c r="J400" s="64"/>
      <c r="K400" s="64"/>
      <c r="L400" s="64"/>
      <c r="M400" s="64"/>
      <c r="N400" s="64"/>
    </row>
    <row r="401" spans="1:14" s="63" customFormat="1">
      <c r="A401" s="64"/>
      <c r="B401" s="64"/>
      <c r="C401" s="64"/>
      <c r="D401" s="64"/>
      <c r="E401" s="64"/>
      <c r="F401" s="64"/>
      <c r="G401" s="64"/>
      <c r="H401" s="64"/>
      <c r="I401" s="64"/>
      <c r="J401" s="64"/>
      <c r="K401" s="64"/>
      <c r="L401" s="64"/>
      <c r="M401" s="64"/>
      <c r="N401" s="64"/>
    </row>
    <row r="402" spans="1:14" s="63" customFormat="1">
      <c r="A402" s="64"/>
      <c r="B402" s="64"/>
      <c r="C402" s="64"/>
      <c r="D402" s="64"/>
      <c r="E402" s="64"/>
      <c r="F402" s="64"/>
      <c r="G402" s="64"/>
      <c r="H402" s="64"/>
      <c r="I402" s="64"/>
      <c r="J402" s="64"/>
      <c r="K402" s="64"/>
      <c r="L402" s="64"/>
      <c r="M402" s="64"/>
      <c r="N402" s="64"/>
    </row>
    <row r="403" spans="1:14" s="63" customFormat="1">
      <c r="A403" s="64"/>
      <c r="B403" s="64"/>
      <c r="C403" s="64"/>
      <c r="D403" s="64"/>
      <c r="E403" s="64"/>
      <c r="F403" s="64"/>
      <c r="G403" s="64"/>
      <c r="H403" s="64"/>
      <c r="I403" s="64"/>
      <c r="J403" s="64"/>
      <c r="K403" s="64"/>
      <c r="L403" s="64"/>
      <c r="M403" s="64"/>
      <c r="N403" s="64"/>
    </row>
    <row r="404" spans="1:14" s="63" customFormat="1">
      <c r="A404" s="64"/>
      <c r="B404" s="64"/>
      <c r="C404" s="64"/>
      <c r="D404" s="64"/>
      <c r="E404" s="64"/>
      <c r="F404" s="64"/>
      <c r="G404" s="64"/>
      <c r="H404" s="64"/>
      <c r="I404" s="64"/>
      <c r="J404" s="64"/>
      <c r="K404" s="64"/>
      <c r="L404" s="64"/>
      <c r="M404" s="64"/>
      <c r="N404" s="64"/>
    </row>
    <row r="405" spans="1:14" s="63" customFormat="1">
      <c r="A405" s="64"/>
      <c r="B405" s="64"/>
      <c r="C405" s="64"/>
      <c r="D405" s="64"/>
      <c r="E405" s="64"/>
      <c r="F405" s="64"/>
      <c r="G405" s="64"/>
      <c r="H405" s="64"/>
      <c r="I405" s="64"/>
      <c r="J405" s="64"/>
      <c r="K405" s="64"/>
      <c r="L405" s="64"/>
      <c r="M405" s="64"/>
      <c r="N405" s="64"/>
    </row>
    <row r="406" spans="1:14" s="63" customFormat="1">
      <c r="A406" s="64"/>
      <c r="B406" s="64"/>
      <c r="C406" s="64"/>
      <c r="D406" s="64"/>
      <c r="E406" s="64"/>
      <c r="F406" s="64"/>
      <c r="G406" s="64"/>
      <c r="H406" s="64"/>
      <c r="I406" s="64"/>
      <c r="J406" s="64"/>
      <c r="K406" s="64"/>
      <c r="L406" s="64"/>
      <c r="M406" s="64"/>
      <c r="N406" s="64"/>
    </row>
    <row r="407" spans="1:14" s="63" customFormat="1">
      <c r="A407" s="64"/>
      <c r="B407" s="64"/>
      <c r="C407" s="64"/>
      <c r="D407" s="64"/>
      <c r="E407" s="64"/>
      <c r="F407" s="64"/>
      <c r="G407" s="64"/>
      <c r="H407" s="64"/>
      <c r="I407" s="64"/>
      <c r="J407" s="64"/>
      <c r="K407" s="64"/>
      <c r="L407" s="64"/>
      <c r="M407" s="64"/>
      <c r="N407" s="64"/>
    </row>
    <row r="408" spans="1:14" s="63" customFormat="1">
      <c r="A408" s="64"/>
      <c r="B408" s="64"/>
      <c r="C408" s="64"/>
      <c r="D408" s="64"/>
      <c r="E408" s="64"/>
      <c r="F408" s="64"/>
      <c r="G408" s="64"/>
      <c r="H408" s="64"/>
      <c r="I408" s="64"/>
      <c r="J408" s="64"/>
      <c r="K408" s="64"/>
      <c r="L408" s="64"/>
      <c r="M408" s="64"/>
      <c r="N408" s="64"/>
    </row>
    <row r="409" spans="1:14" s="63" customFormat="1">
      <c r="A409" s="64"/>
      <c r="B409" s="64"/>
      <c r="C409" s="64"/>
      <c r="D409" s="64"/>
      <c r="E409" s="64"/>
      <c r="F409" s="64"/>
      <c r="G409" s="64"/>
      <c r="H409" s="64"/>
      <c r="I409" s="64"/>
      <c r="J409" s="64"/>
      <c r="K409" s="64"/>
      <c r="L409" s="64"/>
      <c r="M409" s="64"/>
      <c r="N409" s="64"/>
    </row>
    <row r="410" spans="1:14" s="63" customFormat="1">
      <c r="A410" s="64"/>
      <c r="B410" s="64"/>
      <c r="C410" s="64"/>
      <c r="D410" s="64"/>
      <c r="E410" s="64"/>
      <c r="F410" s="64"/>
      <c r="G410" s="64"/>
      <c r="H410" s="64"/>
      <c r="I410" s="64"/>
      <c r="J410" s="64"/>
      <c r="K410" s="64"/>
      <c r="L410" s="64"/>
      <c r="M410" s="64"/>
      <c r="N410" s="64"/>
    </row>
    <row r="411" spans="1:14" s="63" customFormat="1">
      <c r="A411" s="64"/>
      <c r="B411" s="64"/>
      <c r="C411" s="64"/>
      <c r="D411" s="64"/>
      <c r="E411" s="64"/>
      <c r="F411" s="64"/>
      <c r="G411" s="64"/>
      <c r="H411" s="64"/>
      <c r="I411" s="64"/>
      <c r="J411" s="64"/>
      <c r="K411" s="64"/>
      <c r="L411" s="64"/>
      <c r="M411" s="64"/>
      <c r="N411" s="64"/>
    </row>
    <row r="412" spans="1:14" s="63" customFormat="1">
      <c r="A412" s="64"/>
      <c r="B412" s="64"/>
      <c r="C412" s="64"/>
      <c r="D412" s="64"/>
      <c r="E412" s="64"/>
      <c r="F412" s="64"/>
      <c r="G412" s="64"/>
      <c r="H412" s="64"/>
      <c r="I412" s="64"/>
      <c r="J412" s="64"/>
      <c r="K412" s="64"/>
      <c r="L412" s="64"/>
      <c r="M412" s="64"/>
      <c r="N412" s="64"/>
    </row>
    <row r="413" spans="1:14" s="63" customFormat="1">
      <c r="A413" s="64"/>
      <c r="B413" s="64"/>
      <c r="C413" s="64"/>
      <c r="D413" s="64"/>
      <c r="E413" s="64"/>
      <c r="F413" s="64"/>
      <c r="G413" s="64"/>
      <c r="H413" s="64"/>
      <c r="I413" s="64"/>
      <c r="J413" s="64"/>
      <c r="K413" s="64"/>
      <c r="L413" s="64"/>
      <c r="M413" s="64"/>
      <c r="N413" s="64"/>
    </row>
    <row r="414" spans="1:14" s="63" customFormat="1">
      <c r="A414" s="64"/>
      <c r="B414" s="64"/>
      <c r="C414" s="64"/>
      <c r="D414" s="64"/>
      <c r="E414" s="64"/>
      <c r="F414" s="64"/>
      <c r="G414" s="64"/>
      <c r="H414" s="64"/>
      <c r="I414" s="64"/>
      <c r="J414" s="64"/>
      <c r="K414" s="64"/>
      <c r="L414" s="64"/>
      <c r="M414" s="64"/>
      <c r="N414" s="64"/>
    </row>
    <row r="415" spans="1:14" s="63" customFormat="1">
      <c r="A415" s="64"/>
      <c r="B415" s="64"/>
      <c r="C415" s="64"/>
      <c r="D415" s="64"/>
      <c r="E415" s="64"/>
      <c r="F415" s="64"/>
      <c r="G415" s="64"/>
      <c r="H415" s="64"/>
      <c r="I415" s="64"/>
      <c r="J415" s="64"/>
      <c r="K415" s="64"/>
      <c r="L415" s="64"/>
      <c r="M415" s="64"/>
      <c r="N415" s="64"/>
    </row>
    <row r="416" spans="1:14" s="63" customFormat="1">
      <c r="A416" s="64"/>
      <c r="B416" s="64"/>
      <c r="C416" s="64"/>
      <c r="D416" s="64"/>
      <c r="E416" s="64"/>
      <c r="F416" s="64"/>
      <c r="G416" s="64"/>
      <c r="H416" s="64"/>
      <c r="I416" s="64"/>
      <c r="J416" s="64"/>
      <c r="K416" s="64"/>
      <c r="L416" s="64"/>
      <c r="M416" s="64"/>
      <c r="N416" s="64"/>
    </row>
    <row r="417" spans="1:14" s="63" customFormat="1">
      <c r="A417" s="64"/>
      <c r="B417" s="64"/>
      <c r="C417" s="64"/>
      <c r="D417" s="64"/>
      <c r="E417" s="64"/>
      <c r="F417" s="64"/>
      <c r="G417" s="64"/>
      <c r="H417" s="64"/>
      <c r="I417" s="64"/>
      <c r="J417" s="64"/>
      <c r="K417" s="64"/>
      <c r="L417" s="64"/>
      <c r="M417" s="64"/>
      <c r="N417" s="64"/>
    </row>
    <row r="418" spans="1:14" s="63" customFormat="1">
      <c r="A418" s="64"/>
      <c r="B418" s="64"/>
      <c r="C418" s="64"/>
      <c r="D418" s="64"/>
      <c r="E418" s="64"/>
      <c r="F418" s="64"/>
      <c r="G418" s="64"/>
      <c r="H418" s="64"/>
      <c r="I418" s="64"/>
      <c r="J418" s="64"/>
      <c r="K418" s="64"/>
      <c r="L418" s="64"/>
      <c r="M418" s="64"/>
      <c r="N418" s="64"/>
    </row>
    <row r="419" spans="1:14" s="63" customFormat="1">
      <c r="A419" s="64"/>
      <c r="B419" s="64"/>
      <c r="C419" s="64"/>
      <c r="D419" s="64"/>
      <c r="E419" s="64"/>
      <c r="F419" s="64"/>
      <c r="G419" s="64"/>
      <c r="H419" s="64"/>
      <c r="I419" s="64"/>
      <c r="J419" s="64"/>
      <c r="K419" s="64"/>
      <c r="L419" s="64"/>
      <c r="M419" s="64"/>
      <c r="N419" s="64"/>
    </row>
    <row r="420" spans="1:14" s="63" customFormat="1">
      <c r="A420" s="64"/>
      <c r="B420" s="64"/>
      <c r="C420" s="64"/>
      <c r="D420" s="64"/>
      <c r="E420" s="64"/>
      <c r="F420" s="64"/>
      <c r="G420" s="64"/>
      <c r="H420" s="64"/>
      <c r="I420" s="64"/>
      <c r="J420" s="64"/>
      <c r="K420" s="64"/>
      <c r="L420" s="64"/>
      <c r="M420" s="64"/>
      <c r="N420" s="64"/>
    </row>
    <row r="421" spans="1:14" s="63" customFormat="1">
      <c r="A421" s="64"/>
      <c r="B421" s="64"/>
      <c r="C421" s="64"/>
      <c r="D421" s="64"/>
      <c r="E421" s="64"/>
      <c r="F421" s="64"/>
      <c r="G421" s="64"/>
      <c r="H421" s="64"/>
      <c r="I421" s="64"/>
      <c r="J421" s="64"/>
      <c r="K421" s="64"/>
      <c r="L421" s="64"/>
      <c r="M421" s="64"/>
      <c r="N421" s="64"/>
    </row>
    <row r="422" spans="1:14" s="63" customFormat="1">
      <c r="A422" s="64"/>
      <c r="B422" s="64"/>
      <c r="C422" s="64"/>
      <c r="D422" s="64"/>
      <c r="E422" s="64"/>
      <c r="F422" s="64"/>
      <c r="G422" s="64"/>
      <c r="H422" s="64"/>
      <c r="I422" s="64"/>
      <c r="J422" s="64"/>
      <c r="K422" s="64"/>
      <c r="L422" s="64"/>
      <c r="M422" s="64"/>
      <c r="N422" s="64"/>
    </row>
    <row r="423" spans="1:14" s="63" customFormat="1">
      <c r="A423" s="64"/>
      <c r="B423" s="64"/>
      <c r="C423" s="64"/>
      <c r="D423" s="64"/>
      <c r="E423" s="64"/>
      <c r="F423" s="64"/>
      <c r="G423" s="64"/>
      <c r="H423" s="64"/>
      <c r="I423" s="64"/>
      <c r="J423" s="64"/>
      <c r="K423" s="64"/>
      <c r="L423" s="64"/>
      <c r="M423" s="64"/>
      <c r="N423" s="64"/>
    </row>
    <row r="424" spans="1:14" s="63" customFormat="1">
      <c r="A424" s="64"/>
      <c r="B424" s="64"/>
      <c r="C424" s="64"/>
      <c r="D424" s="64"/>
      <c r="E424" s="64"/>
      <c r="F424" s="64"/>
      <c r="G424" s="64"/>
      <c r="H424" s="64"/>
      <c r="I424" s="64"/>
      <c r="J424" s="64"/>
      <c r="K424" s="64"/>
      <c r="L424" s="64"/>
      <c r="M424" s="64"/>
      <c r="N424" s="64"/>
    </row>
    <row r="425" spans="1:14" s="63" customFormat="1">
      <c r="A425" s="64"/>
      <c r="B425" s="64"/>
      <c r="C425" s="64"/>
      <c r="D425" s="64"/>
      <c r="E425" s="64"/>
      <c r="F425" s="64"/>
      <c r="G425" s="64"/>
      <c r="H425" s="64"/>
      <c r="I425" s="64"/>
      <c r="J425" s="64"/>
      <c r="K425" s="64"/>
      <c r="L425" s="64"/>
      <c r="M425" s="64"/>
      <c r="N425" s="64"/>
    </row>
    <row r="426" spans="1:14" s="63" customFormat="1">
      <c r="A426" s="64"/>
      <c r="B426" s="64"/>
      <c r="C426" s="64"/>
      <c r="D426" s="64"/>
      <c r="E426" s="64"/>
      <c r="F426" s="64"/>
      <c r="G426" s="64"/>
      <c r="H426" s="64"/>
      <c r="I426" s="64"/>
      <c r="J426" s="64"/>
      <c r="K426" s="64"/>
      <c r="L426" s="64"/>
      <c r="M426" s="64"/>
      <c r="N426" s="64"/>
    </row>
    <row r="427" spans="1:14" s="63" customFormat="1">
      <c r="A427" s="64"/>
      <c r="B427" s="64"/>
      <c r="C427" s="64"/>
      <c r="D427" s="64"/>
      <c r="E427" s="64"/>
      <c r="F427" s="64"/>
      <c r="G427" s="64"/>
      <c r="H427" s="64"/>
      <c r="I427" s="64"/>
      <c r="J427" s="64"/>
      <c r="K427" s="64"/>
      <c r="L427" s="64"/>
      <c r="M427" s="64"/>
      <c r="N427" s="64"/>
    </row>
    <row r="428" spans="1:14" s="63" customFormat="1">
      <c r="A428" s="64"/>
      <c r="B428" s="64"/>
      <c r="C428" s="64"/>
      <c r="D428" s="64"/>
      <c r="E428" s="64"/>
      <c r="F428" s="64"/>
      <c r="G428" s="64"/>
      <c r="H428" s="64"/>
      <c r="I428" s="64"/>
      <c r="J428" s="64"/>
      <c r="K428" s="64"/>
      <c r="L428" s="64"/>
      <c r="M428" s="64"/>
      <c r="N428" s="64"/>
    </row>
    <row r="429" spans="1:14" s="63" customFormat="1">
      <c r="A429" s="64"/>
      <c r="B429" s="64"/>
      <c r="C429" s="64"/>
      <c r="D429" s="64"/>
      <c r="E429" s="64"/>
      <c r="F429" s="64"/>
      <c r="G429" s="64"/>
      <c r="H429" s="64"/>
      <c r="I429" s="64"/>
      <c r="J429" s="64"/>
      <c r="K429" s="64"/>
      <c r="L429" s="64"/>
      <c r="M429" s="64"/>
      <c r="N429" s="64"/>
    </row>
    <row r="430" spans="1:14" s="63" customFormat="1">
      <c r="A430" s="64"/>
      <c r="B430" s="64"/>
      <c r="C430" s="64"/>
      <c r="D430" s="64"/>
      <c r="E430" s="64"/>
      <c r="F430" s="64"/>
      <c r="G430" s="64"/>
      <c r="H430" s="64"/>
      <c r="I430" s="64"/>
      <c r="J430" s="64"/>
      <c r="K430" s="64"/>
      <c r="L430" s="64"/>
      <c r="M430" s="64"/>
      <c r="N430" s="64"/>
    </row>
    <row r="431" spans="1:14" s="63" customFormat="1">
      <c r="A431" s="64"/>
      <c r="B431" s="64"/>
      <c r="C431" s="64"/>
      <c r="D431" s="64"/>
      <c r="E431" s="64"/>
      <c r="F431" s="64"/>
      <c r="G431" s="64"/>
      <c r="H431" s="64"/>
      <c r="I431" s="64"/>
      <c r="J431" s="64"/>
      <c r="K431" s="64"/>
      <c r="L431" s="64"/>
      <c r="M431" s="64"/>
      <c r="N431" s="64"/>
    </row>
    <row r="432" spans="1:14" s="63" customFormat="1">
      <c r="A432" s="64"/>
      <c r="B432" s="64"/>
      <c r="C432" s="64"/>
      <c r="D432" s="64"/>
      <c r="E432" s="64"/>
      <c r="F432" s="64"/>
      <c r="G432" s="64"/>
      <c r="H432" s="64"/>
      <c r="I432" s="64"/>
      <c r="J432" s="64"/>
      <c r="K432" s="64"/>
      <c r="L432" s="64"/>
      <c r="M432" s="64"/>
      <c r="N432" s="64"/>
    </row>
    <row r="433" spans="1:14" s="63" customFormat="1">
      <c r="A433" s="64"/>
      <c r="B433" s="64"/>
      <c r="C433" s="64"/>
      <c r="D433" s="64"/>
      <c r="E433" s="64"/>
      <c r="F433" s="64"/>
      <c r="G433" s="64"/>
      <c r="H433" s="64"/>
      <c r="I433" s="64"/>
      <c r="J433" s="64"/>
      <c r="K433" s="64"/>
      <c r="L433" s="64"/>
      <c r="M433" s="64"/>
      <c r="N433" s="64"/>
    </row>
    <row r="434" spans="1:14" s="63" customFormat="1">
      <c r="A434" s="64"/>
      <c r="B434" s="64"/>
      <c r="C434" s="64"/>
      <c r="D434" s="64"/>
      <c r="E434" s="64"/>
      <c r="F434" s="64"/>
      <c r="G434" s="64"/>
      <c r="H434" s="64"/>
      <c r="I434" s="64"/>
      <c r="J434" s="64"/>
      <c r="K434" s="64"/>
      <c r="L434" s="64"/>
      <c r="M434" s="64"/>
      <c r="N434" s="64"/>
    </row>
    <row r="435" spans="1:14" s="63" customFormat="1">
      <c r="A435" s="64"/>
      <c r="B435" s="64"/>
      <c r="C435" s="64"/>
      <c r="D435" s="64"/>
      <c r="E435" s="64"/>
      <c r="F435" s="64"/>
      <c r="G435" s="64"/>
      <c r="H435" s="64"/>
      <c r="I435" s="64"/>
      <c r="J435" s="64"/>
      <c r="K435" s="64"/>
      <c r="L435" s="64"/>
      <c r="M435" s="64"/>
      <c r="N435" s="64"/>
    </row>
    <row r="436" spans="1:14" s="63" customFormat="1">
      <c r="A436" s="64"/>
      <c r="B436" s="64"/>
      <c r="C436" s="64"/>
      <c r="D436" s="64"/>
      <c r="E436" s="64"/>
      <c r="F436" s="64"/>
      <c r="G436" s="64"/>
      <c r="H436" s="64"/>
      <c r="I436" s="64"/>
      <c r="J436" s="64"/>
      <c r="K436" s="64"/>
      <c r="L436" s="64"/>
      <c r="M436" s="64"/>
      <c r="N436" s="64"/>
    </row>
    <row r="437" spans="1:14" s="63" customFormat="1">
      <c r="A437" s="64"/>
      <c r="B437" s="64"/>
      <c r="C437" s="64"/>
      <c r="D437" s="64"/>
      <c r="E437" s="64"/>
      <c r="F437" s="64"/>
      <c r="G437" s="64"/>
      <c r="H437" s="64"/>
      <c r="I437" s="64"/>
      <c r="J437" s="64"/>
      <c r="K437" s="64"/>
      <c r="L437" s="64"/>
      <c r="M437" s="64"/>
      <c r="N437" s="64"/>
    </row>
    <row r="438" spans="1:14" s="63" customFormat="1">
      <c r="A438" s="64"/>
      <c r="B438" s="64"/>
      <c r="C438" s="64"/>
      <c r="D438" s="64"/>
      <c r="E438" s="64"/>
      <c r="F438" s="64"/>
      <c r="G438" s="64"/>
      <c r="H438" s="64"/>
      <c r="I438" s="64"/>
      <c r="J438" s="64"/>
      <c r="K438" s="64"/>
      <c r="L438" s="64"/>
      <c r="M438" s="64"/>
      <c r="N438" s="64"/>
    </row>
    <row r="439" spans="1:14" s="63" customFormat="1">
      <c r="A439" s="64"/>
      <c r="B439" s="64"/>
      <c r="C439" s="64"/>
      <c r="D439" s="64"/>
      <c r="E439" s="64"/>
      <c r="F439" s="64"/>
      <c r="G439" s="64"/>
      <c r="H439" s="64"/>
      <c r="I439" s="64"/>
      <c r="J439" s="64"/>
      <c r="K439" s="64"/>
      <c r="L439" s="64"/>
      <c r="M439" s="64"/>
      <c r="N439" s="64"/>
    </row>
    <row r="440" spans="1:14" s="63" customFormat="1">
      <c r="A440" s="64"/>
      <c r="B440" s="64"/>
      <c r="C440" s="64"/>
      <c r="D440" s="64"/>
      <c r="E440" s="64"/>
      <c r="F440" s="64"/>
      <c r="G440" s="64"/>
      <c r="H440" s="64"/>
      <c r="I440" s="64"/>
      <c r="J440" s="64"/>
      <c r="K440" s="64"/>
      <c r="L440" s="64"/>
      <c r="M440" s="64"/>
      <c r="N440" s="64"/>
    </row>
    <row r="441" spans="1:14" s="63" customFormat="1">
      <c r="A441" s="64"/>
      <c r="B441" s="64"/>
      <c r="C441" s="64"/>
      <c r="D441" s="64"/>
      <c r="E441" s="64"/>
      <c r="F441" s="64"/>
      <c r="G441" s="64"/>
      <c r="H441" s="64"/>
      <c r="I441" s="64"/>
      <c r="J441" s="64"/>
      <c r="K441" s="64"/>
      <c r="L441" s="64"/>
      <c r="M441" s="64"/>
      <c r="N441" s="64"/>
    </row>
    <row r="442" spans="1:14" s="63" customFormat="1">
      <c r="A442" s="64"/>
      <c r="B442" s="64"/>
      <c r="C442" s="64"/>
      <c r="D442" s="64"/>
      <c r="E442" s="64"/>
      <c r="F442" s="64"/>
      <c r="G442" s="64"/>
      <c r="H442" s="64"/>
      <c r="I442" s="64"/>
      <c r="J442" s="64"/>
      <c r="K442" s="64"/>
      <c r="L442" s="64"/>
      <c r="M442" s="64"/>
      <c r="N442" s="64"/>
    </row>
    <row r="443" spans="1:14" s="63" customFormat="1">
      <c r="A443" s="64"/>
      <c r="B443" s="64"/>
      <c r="C443" s="64"/>
      <c r="D443" s="64"/>
      <c r="E443" s="64"/>
      <c r="F443" s="64"/>
      <c r="G443" s="64"/>
      <c r="H443" s="64"/>
      <c r="I443" s="64"/>
      <c r="J443" s="64"/>
      <c r="K443" s="64"/>
      <c r="L443" s="64"/>
      <c r="M443" s="64"/>
      <c r="N443" s="64"/>
    </row>
    <row r="444" spans="1:14" s="63" customFormat="1">
      <c r="A444" s="64"/>
      <c r="B444" s="64"/>
      <c r="C444" s="64"/>
      <c r="D444" s="64"/>
      <c r="E444" s="64"/>
      <c r="F444" s="64"/>
      <c r="G444" s="64"/>
      <c r="H444" s="64"/>
      <c r="I444" s="64"/>
      <c r="J444" s="64"/>
      <c r="K444" s="64"/>
      <c r="L444" s="64"/>
      <c r="M444" s="64"/>
      <c r="N444" s="64"/>
    </row>
    <row r="445" spans="1:14" s="63" customFormat="1">
      <c r="A445" s="64"/>
      <c r="B445" s="64"/>
      <c r="C445" s="64"/>
      <c r="D445" s="64"/>
      <c r="E445" s="64"/>
      <c r="F445" s="64"/>
      <c r="G445" s="64"/>
      <c r="H445" s="64"/>
      <c r="I445" s="64"/>
      <c r="J445" s="64"/>
      <c r="K445" s="64"/>
      <c r="L445" s="64"/>
      <c r="M445" s="64"/>
      <c r="N445" s="64"/>
    </row>
    <row r="446" spans="1:14" s="63" customFormat="1">
      <c r="A446" s="64"/>
      <c r="B446" s="64"/>
      <c r="C446" s="64"/>
      <c r="D446" s="64"/>
      <c r="E446" s="64"/>
      <c r="F446" s="64"/>
      <c r="G446" s="64"/>
      <c r="H446" s="64"/>
      <c r="I446" s="64"/>
      <c r="J446" s="64"/>
      <c r="K446" s="64"/>
      <c r="L446" s="64"/>
      <c r="M446" s="64"/>
      <c r="N446" s="64"/>
    </row>
    <row r="447" spans="1:14" s="63" customFormat="1">
      <c r="A447" s="64"/>
      <c r="B447" s="64"/>
      <c r="C447" s="64"/>
      <c r="D447" s="64"/>
      <c r="E447" s="64"/>
      <c r="F447" s="64"/>
      <c r="G447" s="64"/>
      <c r="H447" s="64"/>
      <c r="I447" s="64"/>
      <c r="J447" s="64"/>
      <c r="K447" s="64"/>
      <c r="L447" s="64"/>
      <c r="M447" s="64"/>
      <c r="N447" s="64"/>
    </row>
    <row r="448" spans="1:14" s="63" customFormat="1">
      <c r="A448" s="64"/>
      <c r="B448" s="64"/>
      <c r="C448" s="64"/>
      <c r="D448" s="64"/>
      <c r="E448" s="64"/>
      <c r="F448" s="64"/>
      <c r="G448" s="64"/>
      <c r="H448" s="64"/>
      <c r="I448" s="64"/>
      <c r="J448" s="64"/>
      <c r="K448" s="64"/>
      <c r="L448" s="64"/>
      <c r="M448" s="64"/>
      <c r="N448" s="64"/>
    </row>
    <row r="449" spans="1:14" s="63" customFormat="1">
      <c r="A449" s="64"/>
      <c r="B449" s="64"/>
      <c r="C449" s="64"/>
      <c r="D449" s="64"/>
      <c r="E449" s="64"/>
      <c r="F449" s="64"/>
      <c r="G449" s="64"/>
      <c r="H449" s="64"/>
      <c r="I449" s="64"/>
      <c r="J449" s="64"/>
      <c r="K449" s="64"/>
      <c r="L449" s="64"/>
      <c r="M449" s="64"/>
      <c r="N449" s="64"/>
    </row>
    <row r="450" spans="1:14" s="63" customFormat="1">
      <c r="A450" s="64"/>
      <c r="B450" s="64"/>
      <c r="C450" s="64"/>
      <c r="D450" s="64"/>
      <c r="E450" s="64"/>
      <c r="F450" s="64"/>
      <c r="G450" s="64"/>
      <c r="H450" s="64"/>
      <c r="I450" s="64"/>
      <c r="J450" s="64"/>
      <c r="K450" s="64"/>
      <c r="L450" s="64"/>
      <c r="M450" s="64"/>
      <c r="N450" s="64"/>
    </row>
    <row r="451" spans="1:14" s="63" customFormat="1">
      <c r="A451" s="64"/>
      <c r="B451" s="64"/>
      <c r="C451" s="64"/>
      <c r="D451" s="64"/>
      <c r="E451" s="64"/>
      <c r="F451" s="64"/>
      <c r="G451" s="64"/>
      <c r="H451" s="64"/>
      <c r="I451" s="64"/>
      <c r="J451" s="64"/>
      <c r="K451" s="64"/>
      <c r="L451" s="64"/>
      <c r="M451" s="64"/>
      <c r="N451" s="64"/>
    </row>
    <row r="452" spans="1:14" s="63" customFormat="1">
      <c r="A452" s="64"/>
      <c r="B452" s="64"/>
      <c r="C452" s="64"/>
      <c r="D452" s="64"/>
      <c r="E452" s="64"/>
      <c r="F452" s="64"/>
      <c r="G452" s="64"/>
      <c r="H452" s="64"/>
      <c r="I452" s="64"/>
      <c r="J452" s="64"/>
      <c r="K452" s="64"/>
      <c r="L452" s="64"/>
      <c r="M452" s="64"/>
      <c r="N452" s="64"/>
    </row>
    <row r="453" spans="1:14" s="63" customFormat="1">
      <c r="A453" s="64"/>
      <c r="B453" s="64"/>
      <c r="C453" s="64"/>
      <c r="D453" s="64"/>
      <c r="E453" s="64"/>
      <c r="F453" s="64"/>
      <c r="G453" s="64"/>
      <c r="H453" s="64"/>
      <c r="I453" s="64"/>
      <c r="J453" s="64"/>
      <c r="K453" s="64"/>
      <c r="L453" s="64"/>
      <c r="M453" s="64"/>
      <c r="N453" s="64"/>
    </row>
    <row r="454" spans="1:14" s="63" customFormat="1">
      <c r="A454" s="64"/>
      <c r="B454" s="64"/>
      <c r="C454" s="64"/>
      <c r="D454" s="64"/>
      <c r="E454" s="64"/>
      <c r="F454" s="64"/>
      <c r="G454" s="64"/>
      <c r="H454" s="64"/>
      <c r="I454" s="64"/>
      <c r="J454" s="64"/>
      <c r="K454" s="64"/>
      <c r="L454" s="64"/>
      <c r="M454" s="64"/>
      <c r="N454" s="64"/>
    </row>
    <row r="455" spans="1:14" s="63" customFormat="1">
      <c r="A455" s="64"/>
      <c r="B455" s="64"/>
      <c r="C455" s="64"/>
      <c r="D455" s="64"/>
      <c r="E455" s="64"/>
      <c r="F455" s="64"/>
      <c r="G455" s="64"/>
      <c r="H455" s="64"/>
      <c r="I455" s="64"/>
      <c r="J455" s="64"/>
      <c r="K455" s="64"/>
      <c r="L455" s="64"/>
      <c r="M455" s="64"/>
      <c r="N455" s="64"/>
    </row>
    <row r="456" spans="1:14" s="63" customFormat="1">
      <c r="A456" s="64"/>
      <c r="B456" s="64"/>
      <c r="C456" s="64"/>
      <c r="D456" s="64"/>
      <c r="E456" s="64"/>
      <c r="F456" s="64"/>
      <c r="G456" s="64"/>
      <c r="H456" s="64"/>
      <c r="I456" s="64"/>
      <c r="J456" s="64"/>
      <c r="K456" s="64"/>
      <c r="L456" s="64"/>
      <c r="M456" s="64"/>
      <c r="N456" s="64"/>
    </row>
    <row r="457" spans="1:14" s="63" customFormat="1">
      <c r="A457" s="64"/>
      <c r="B457" s="64"/>
      <c r="C457" s="64"/>
      <c r="D457" s="64"/>
      <c r="E457" s="64"/>
      <c r="F457" s="64"/>
      <c r="G457" s="64"/>
      <c r="H457" s="64"/>
      <c r="I457" s="64"/>
      <c r="J457" s="64"/>
      <c r="K457" s="64"/>
      <c r="L457" s="64"/>
      <c r="M457" s="64"/>
      <c r="N457" s="64"/>
    </row>
    <row r="458" spans="1:14" s="63" customFormat="1">
      <c r="A458" s="64"/>
      <c r="B458" s="64"/>
      <c r="C458" s="64"/>
      <c r="D458" s="64"/>
      <c r="E458" s="64"/>
      <c r="F458" s="64"/>
      <c r="G458" s="64"/>
      <c r="H458" s="64"/>
      <c r="I458" s="64"/>
      <c r="J458" s="64"/>
      <c r="K458" s="64"/>
      <c r="L458" s="64"/>
      <c r="M458" s="64"/>
      <c r="N458" s="64"/>
    </row>
    <row r="459" spans="1:14" s="63" customFormat="1">
      <c r="A459" s="64"/>
      <c r="B459" s="64"/>
      <c r="C459" s="64"/>
      <c r="D459" s="64"/>
      <c r="E459" s="64"/>
      <c r="F459" s="64"/>
      <c r="G459" s="64"/>
      <c r="H459" s="64"/>
      <c r="I459" s="64"/>
      <c r="J459" s="64"/>
      <c r="K459" s="64"/>
      <c r="L459" s="64"/>
      <c r="M459" s="64"/>
      <c r="N459" s="64"/>
    </row>
    <row r="460" spans="1:14" s="63" customFormat="1">
      <c r="A460" s="64"/>
      <c r="B460" s="64"/>
      <c r="C460" s="64"/>
      <c r="D460" s="64"/>
      <c r="E460" s="64"/>
      <c r="F460" s="64"/>
      <c r="G460" s="64"/>
      <c r="H460" s="64"/>
      <c r="I460" s="64"/>
      <c r="J460" s="64"/>
      <c r="K460" s="64"/>
      <c r="L460" s="64"/>
      <c r="M460" s="64"/>
      <c r="N460" s="64"/>
    </row>
    <row r="461" spans="1:14" s="63" customFormat="1">
      <c r="A461" s="64"/>
      <c r="B461" s="64"/>
      <c r="C461" s="64"/>
      <c r="D461" s="64"/>
      <c r="E461" s="64"/>
      <c r="F461" s="64"/>
      <c r="G461" s="64"/>
      <c r="H461" s="64"/>
      <c r="I461" s="64"/>
      <c r="J461" s="64"/>
      <c r="K461" s="64"/>
      <c r="L461" s="64"/>
      <c r="M461" s="64"/>
      <c r="N461" s="64"/>
    </row>
    <row r="462" spans="1:14" s="63" customFormat="1">
      <c r="A462" s="64"/>
      <c r="B462" s="64"/>
      <c r="C462" s="64"/>
      <c r="D462" s="64"/>
      <c r="E462" s="64"/>
      <c r="F462" s="64"/>
      <c r="G462" s="64"/>
      <c r="H462" s="64"/>
      <c r="I462" s="64"/>
      <c r="J462" s="64"/>
      <c r="K462" s="64"/>
      <c r="L462" s="64"/>
      <c r="M462" s="64"/>
      <c r="N462" s="64"/>
    </row>
    <row r="463" spans="1:14" s="63" customFormat="1">
      <c r="A463" s="64"/>
      <c r="B463" s="64"/>
      <c r="C463" s="64"/>
      <c r="D463" s="64"/>
      <c r="E463" s="64"/>
      <c r="F463" s="64"/>
      <c r="G463" s="64"/>
      <c r="H463" s="64"/>
      <c r="I463" s="64"/>
      <c r="J463" s="64"/>
      <c r="K463" s="64"/>
      <c r="L463" s="64"/>
      <c r="M463" s="64"/>
      <c r="N463" s="64"/>
    </row>
    <row r="464" spans="1:14" s="63" customFormat="1">
      <c r="A464" s="64"/>
      <c r="B464" s="64"/>
      <c r="C464" s="64"/>
      <c r="D464" s="64"/>
      <c r="E464" s="64"/>
      <c r="F464" s="64"/>
      <c r="G464" s="64"/>
      <c r="H464" s="64"/>
      <c r="I464" s="64"/>
      <c r="J464" s="64"/>
      <c r="K464" s="64"/>
      <c r="L464" s="64"/>
      <c r="M464" s="64"/>
      <c r="N464" s="64"/>
    </row>
    <row r="465" spans="1:14" s="63" customFormat="1">
      <c r="A465" s="64"/>
      <c r="B465" s="64"/>
      <c r="C465" s="64"/>
      <c r="D465" s="64"/>
      <c r="E465" s="64"/>
      <c r="F465" s="64"/>
      <c r="G465" s="64"/>
      <c r="H465" s="64"/>
      <c r="I465" s="64"/>
      <c r="J465" s="64"/>
      <c r="K465" s="64"/>
      <c r="L465" s="64"/>
      <c r="M465" s="64"/>
      <c r="N465" s="64"/>
    </row>
    <row r="466" spans="1:14" s="63" customFormat="1">
      <c r="A466" s="64"/>
      <c r="B466" s="64"/>
      <c r="C466" s="64"/>
      <c r="D466" s="64"/>
      <c r="E466" s="64"/>
      <c r="F466" s="64"/>
      <c r="G466" s="64"/>
      <c r="H466" s="64"/>
      <c r="I466" s="64"/>
      <c r="J466" s="64"/>
      <c r="K466" s="64"/>
      <c r="L466" s="64"/>
      <c r="M466" s="64"/>
      <c r="N466" s="64"/>
    </row>
    <row r="467" spans="1:14" s="63" customFormat="1">
      <c r="A467" s="64"/>
      <c r="B467" s="64"/>
      <c r="C467" s="64"/>
      <c r="D467" s="64"/>
      <c r="E467" s="64"/>
      <c r="F467" s="64"/>
      <c r="G467" s="64"/>
      <c r="H467" s="64"/>
      <c r="I467" s="64"/>
      <c r="J467" s="64"/>
      <c r="K467" s="64"/>
      <c r="L467" s="64"/>
      <c r="M467" s="64"/>
      <c r="N467" s="64"/>
    </row>
    <row r="468" spans="1:14" s="63" customFormat="1">
      <c r="A468" s="64"/>
      <c r="B468" s="64"/>
      <c r="C468" s="64"/>
      <c r="D468" s="64"/>
      <c r="E468" s="64"/>
      <c r="F468" s="64"/>
      <c r="G468" s="64"/>
      <c r="H468" s="64"/>
      <c r="I468" s="64"/>
      <c r="J468" s="64"/>
      <c r="K468" s="64"/>
      <c r="L468" s="64"/>
      <c r="M468" s="64"/>
      <c r="N468" s="64"/>
    </row>
    <row r="469" spans="1:14" s="63" customFormat="1">
      <c r="A469" s="64"/>
      <c r="B469" s="64"/>
      <c r="C469" s="64"/>
      <c r="D469" s="64"/>
      <c r="E469" s="64"/>
      <c r="F469" s="64"/>
      <c r="G469" s="64"/>
      <c r="H469" s="64"/>
      <c r="I469" s="64"/>
      <c r="J469" s="64"/>
      <c r="K469" s="64"/>
      <c r="L469" s="64"/>
      <c r="M469" s="64"/>
      <c r="N469" s="64"/>
    </row>
    <row r="470" spans="1:14" s="63" customFormat="1">
      <c r="A470" s="64"/>
      <c r="B470" s="64"/>
      <c r="C470" s="64"/>
      <c r="D470" s="64"/>
      <c r="E470" s="64"/>
      <c r="F470" s="64"/>
      <c r="G470" s="64"/>
      <c r="H470" s="64"/>
      <c r="I470" s="64"/>
      <c r="J470" s="64"/>
      <c r="K470" s="64"/>
      <c r="L470" s="64"/>
      <c r="M470" s="64"/>
      <c r="N470" s="64"/>
    </row>
    <row r="471" spans="1:14" s="63" customFormat="1">
      <c r="A471" s="64"/>
      <c r="B471" s="64"/>
      <c r="C471" s="64"/>
      <c r="D471" s="64"/>
      <c r="E471" s="64"/>
      <c r="F471" s="64"/>
      <c r="G471" s="64"/>
      <c r="H471" s="64"/>
      <c r="I471" s="64"/>
      <c r="J471" s="64"/>
      <c r="K471" s="64"/>
      <c r="L471" s="64"/>
      <c r="M471" s="64"/>
      <c r="N471" s="64"/>
    </row>
    <row r="472" spans="1:14" s="63" customFormat="1">
      <c r="A472" s="64"/>
      <c r="B472" s="64"/>
      <c r="C472" s="64"/>
      <c r="D472" s="64"/>
      <c r="E472" s="64"/>
      <c r="F472" s="64"/>
      <c r="G472" s="64"/>
      <c r="H472" s="64"/>
      <c r="I472" s="64"/>
      <c r="J472" s="64"/>
      <c r="K472" s="64"/>
      <c r="L472" s="64"/>
      <c r="M472" s="64"/>
      <c r="N472" s="64"/>
    </row>
    <row r="473" spans="1:14" s="63" customFormat="1">
      <c r="A473" s="64"/>
      <c r="B473" s="64"/>
      <c r="C473" s="64"/>
      <c r="D473" s="64"/>
      <c r="E473" s="64"/>
      <c r="F473" s="64"/>
      <c r="G473" s="64"/>
      <c r="H473" s="64"/>
      <c r="I473" s="64"/>
      <c r="J473" s="64"/>
      <c r="K473" s="64"/>
      <c r="L473" s="64"/>
      <c r="M473" s="64"/>
      <c r="N473" s="64"/>
    </row>
    <row r="474" spans="1:14" s="63" customFormat="1">
      <c r="A474" s="64"/>
      <c r="B474" s="64"/>
      <c r="C474" s="64"/>
      <c r="D474" s="64"/>
      <c r="E474" s="64"/>
      <c r="F474" s="64"/>
      <c r="G474" s="64"/>
      <c r="H474" s="64"/>
      <c r="I474" s="64"/>
      <c r="J474" s="64"/>
      <c r="K474" s="64"/>
      <c r="L474" s="64"/>
      <c r="M474" s="64"/>
      <c r="N474" s="64"/>
    </row>
    <row r="475" spans="1:14" s="63" customFormat="1">
      <c r="A475" s="64"/>
      <c r="B475" s="64"/>
      <c r="C475" s="64"/>
      <c r="D475" s="64"/>
      <c r="E475" s="64"/>
      <c r="F475" s="64"/>
      <c r="G475" s="64"/>
      <c r="H475" s="64"/>
      <c r="I475" s="64"/>
      <c r="J475" s="64"/>
      <c r="K475" s="64"/>
      <c r="L475" s="64"/>
      <c r="M475" s="64"/>
      <c r="N475" s="64"/>
    </row>
    <row r="476" spans="1:14" s="63" customFormat="1">
      <c r="A476" s="64"/>
      <c r="B476" s="64"/>
      <c r="C476" s="64"/>
      <c r="D476" s="64"/>
      <c r="E476" s="64"/>
      <c r="F476" s="64"/>
      <c r="G476" s="64"/>
      <c r="H476" s="64"/>
      <c r="I476" s="64"/>
      <c r="J476" s="64"/>
      <c r="K476" s="64"/>
      <c r="L476" s="64"/>
      <c r="M476" s="64"/>
      <c r="N476" s="64"/>
    </row>
    <row r="477" spans="1:14" s="63" customFormat="1">
      <c r="A477" s="64"/>
      <c r="B477" s="64"/>
      <c r="C477" s="64"/>
      <c r="D477" s="64"/>
      <c r="E477" s="64"/>
      <c r="F477" s="64"/>
      <c r="G477" s="64"/>
      <c r="H477" s="64"/>
      <c r="I477" s="64"/>
      <c r="J477" s="64"/>
      <c r="K477" s="64"/>
      <c r="L477" s="64"/>
      <c r="M477" s="64"/>
      <c r="N477" s="64"/>
    </row>
    <row r="478" spans="1:14" s="63" customFormat="1">
      <c r="A478" s="64"/>
      <c r="B478" s="64"/>
      <c r="C478" s="64"/>
      <c r="D478" s="64"/>
      <c r="E478" s="64"/>
      <c r="F478" s="64"/>
      <c r="G478" s="64"/>
      <c r="H478" s="64"/>
      <c r="I478" s="64"/>
      <c r="J478" s="64"/>
      <c r="K478" s="64"/>
      <c r="L478" s="64"/>
      <c r="M478" s="64"/>
      <c r="N478" s="64"/>
    </row>
    <row r="479" spans="1:14" s="63" customFormat="1">
      <c r="A479" s="64"/>
      <c r="B479" s="64"/>
      <c r="C479" s="64"/>
      <c r="D479" s="64"/>
      <c r="E479" s="64"/>
      <c r="F479" s="64"/>
      <c r="G479" s="64"/>
      <c r="H479" s="64"/>
      <c r="I479" s="64"/>
      <c r="J479" s="64"/>
      <c r="K479" s="64"/>
      <c r="L479" s="64"/>
      <c r="M479" s="64"/>
      <c r="N479" s="64"/>
    </row>
    <row r="480" spans="1:14" s="63" customFormat="1">
      <c r="A480" s="64"/>
      <c r="B480" s="64"/>
      <c r="C480" s="64"/>
      <c r="D480" s="64"/>
      <c r="E480" s="64"/>
      <c r="F480" s="64"/>
      <c r="G480" s="64"/>
      <c r="H480" s="64"/>
      <c r="I480" s="64"/>
      <c r="J480" s="64"/>
      <c r="K480" s="64"/>
      <c r="L480" s="64"/>
      <c r="M480" s="64"/>
      <c r="N480" s="64"/>
    </row>
    <row r="481" spans="1:14" s="63" customFormat="1">
      <c r="A481" s="64"/>
      <c r="B481" s="64"/>
      <c r="C481" s="64"/>
      <c r="D481" s="64"/>
      <c r="E481" s="64"/>
      <c r="F481" s="64"/>
      <c r="G481" s="64"/>
      <c r="H481" s="64"/>
      <c r="I481" s="64"/>
      <c r="J481" s="64"/>
      <c r="K481" s="64"/>
      <c r="L481" s="64"/>
      <c r="M481" s="64"/>
      <c r="N481" s="64"/>
    </row>
    <row r="482" spans="1:14" s="63" customFormat="1">
      <c r="A482" s="64"/>
      <c r="B482" s="64"/>
      <c r="C482" s="64"/>
      <c r="D482" s="64"/>
      <c r="E482" s="64"/>
      <c r="F482" s="64"/>
      <c r="G482" s="64"/>
      <c r="H482" s="64"/>
      <c r="I482" s="64"/>
      <c r="J482" s="64"/>
      <c r="K482" s="64"/>
      <c r="L482" s="64"/>
      <c r="M482" s="64"/>
      <c r="N482" s="64"/>
    </row>
    <row r="483" spans="1:14" s="63" customFormat="1">
      <c r="A483" s="64"/>
      <c r="B483" s="64"/>
      <c r="C483" s="64"/>
      <c r="D483" s="64"/>
      <c r="E483" s="64"/>
      <c r="F483" s="64"/>
      <c r="G483" s="64"/>
      <c r="H483" s="64"/>
      <c r="I483" s="64"/>
      <c r="J483" s="64"/>
      <c r="K483" s="64"/>
      <c r="L483" s="64"/>
      <c r="M483" s="64"/>
      <c r="N483" s="64"/>
    </row>
    <row r="484" spans="1:14" s="63" customFormat="1">
      <c r="A484" s="64"/>
      <c r="B484" s="64"/>
      <c r="C484" s="64"/>
      <c r="D484" s="64"/>
      <c r="E484" s="64"/>
      <c r="F484" s="64"/>
      <c r="G484" s="64"/>
      <c r="H484" s="64"/>
      <c r="I484" s="64"/>
      <c r="J484" s="64"/>
      <c r="K484" s="64"/>
      <c r="L484" s="64"/>
      <c r="M484" s="64"/>
      <c r="N484" s="64"/>
    </row>
    <row r="485" spans="1:14" s="63" customFormat="1">
      <c r="A485" s="64"/>
      <c r="B485" s="64"/>
      <c r="C485" s="64"/>
      <c r="D485" s="64"/>
      <c r="E485" s="64"/>
      <c r="F485" s="64"/>
      <c r="G485" s="64"/>
      <c r="H485" s="64"/>
      <c r="I485" s="64"/>
      <c r="J485" s="64"/>
      <c r="K485" s="64"/>
      <c r="L485" s="64"/>
      <c r="M485" s="64"/>
      <c r="N485" s="64"/>
    </row>
    <row r="486" spans="1:14" s="63" customFormat="1">
      <c r="A486" s="64"/>
      <c r="B486" s="64"/>
      <c r="C486" s="64"/>
      <c r="D486" s="64"/>
      <c r="E486" s="64"/>
      <c r="F486" s="64"/>
      <c r="G486" s="64"/>
      <c r="H486" s="64"/>
      <c r="I486" s="64"/>
      <c r="J486" s="64"/>
      <c r="K486" s="64"/>
      <c r="L486" s="64"/>
      <c r="M486" s="64"/>
      <c r="N486" s="64"/>
    </row>
    <row r="487" spans="1:14" s="63" customFormat="1">
      <c r="A487" s="64"/>
      <c r="B487" s="64"/>
      <c r="C487" s="64"/>
      <c r="D487" s="64"/>
      <c r="E487" s="64"/>
      <c r="F487" s="64"/>
      <c r="G487" s="64"/>
      <c r="H487" s="64"/>
      <c r="I487" s="64"/>
      <c r="J487" s="64"/>
      <c r="K487" s="64"/>
      <c r="L487" s="64"/>
      <c r="M487" s="64"/>
      <c r="N487" s="64"/>
    </row>
    <row r="488" spans="1:14" s="63" customFormat="1">
      <c r="A488" s="64"/>
      <c r="B488" s="64"/>
      <c r="C488" s="64"/>
      <c r="D488" s="64"/>
      <c r="E488" s="64"/>
      <c r="F488" s="64"/>
      <c r="G488" s="64"/>
      <c r="H488" s="64"/>
      <c r="I488" s="64"/>
      <c r="J488" s="64"/>
      <c r="K488" s="64"/>
      <c r="L488" s="64"/>
      <c r="M488" s="64"/>
      <c r="N488" s="64"/>
    </row>
    <row r="489" spans="1:14" s="63" customFormat="1">
      <c r="A489" s="64"/>
      <c r="B489" s="64"/>
      <c r="C489" s="64"/>
      <c r="D489" s="64"/>
      <c r="E489" s="64"/>
      <c r="F489" s="64"/>
      <c r="G489" s="64"/>
      <c r="H489" s="64"/>
      <c r="I489" s="64"/>
      <c r="J489" s="64"/>
      <c r="K489" s="64"/>
      <c r="L489" s="64"/>
      <c r="M489" s="64"/>
      <c r="N489" s="64"/>
    </row>
    <row r="490" spans="1:14" s="63" customFormat="1">
      <c r="A490" s="64"/>
      <c r="B490" s="64"/>
      <c r="C490" s="64"/>
      <c r="D490" s="64"/>
      <c r="E490" s="64"/>
      <c r="F490" s="64"/>
      <c r="G490" s="64"/>
      <c r="H490" s="64"/>
      <c r="I490" s="64"/>
      <c r="J490" s="64"/>
      <c r="K490" s="64"/>
      <c r="L490" s="64"/>
      <c r="M490" s="64"/>
      <c r="N490" s="64"/>
    </row>
    <row r="491" spans="1:14" s="63" customFormat="1">
      <c r="A491" s="64"/>
      <c r="B491" s="64"/>
      <c r="C491" s="64"/>
      <c r="D491" s="64"/>
      <c r="E491" s="64"/>
      <c r="F491" s="64"/>
      <c r="G491" s="64"/>
      <c r="H491" s="64"/>
      <c r="I491" s="64"/>
      <c r="J491" s="64"/>
      <c r="K491" s="64"/>
      <c r="L491" s="64"/>
      <c r="M491" s="64"/>
      <c r="N491" s="64"/>
    </row>
    <row r="492" spans="1:14" s="63" customFormat="1">
      <c r="A492" s="64"/>
      <c r="B492" s="64"/>
      <c r="C492" s="64"/>
      <c r="D492" s="64"/>
      <c r="E492" s="64"/>
      <c r="F492" s="64"/>
      <c r="G492" s="64"/>
      <c r="H492" s="64"/>
      <c r="I492" s="64"/>
      <c r="J492" s="64"/>
      <c r="K492" s="64"/>
      <c r="L492" s="64"/>
      <c r="M492" s="64"/>
      <c r="N492" s="64"/>
    </row>
    <row r="493" spans="1:14" s="63" customFormat="1">
      <c r="A493" s="64"/>
      <c r="B493" s="64"/>
      <c r="C493" s="64"/>
      <c r="D493" s="64"/>
      <c r="E493" s="64"/>
      <c r="F493" s="64"/>
      <c r="G493" s="64"/>
      <c r="H493" s="64"/>
      <c r="I493" s="64"/>
      <c r="J493" s="64"/>
      <c r="K493" s="64"/>
      <c r="L493" s="64"/>
      <c r="M493" s="64"/>
      <c r="N493" s="64"/>
    </row>
    <row r="494" spans="1:14" s="63" customFormat="1">
      <c r="A494" s="64"/>
      <c r="B494" s="64"/>
      <c r="C494" s="64"/>
      <c r="D494" s="64"/>
      <c r="E494" s="64"/>
      <c r="F494" s="64"/>
      <c r="G494" s="64"/>
      <c r="H494" s="64"/>
      <c r="I494" s="64"/>
      <c r="J494" s="64"/>
      <c r="K494" s="64"/>
      <c r="L494" s="64"/>
      <c r="M494" s="64"/>
      <c r="N494" s="64"/>
    </row>
    <row r="495" spans="1:14" s="63" customFormat="1">
      <c r="A495" s="64"/>
      <c r="B495" s="64"/>
      <c r="C495" s="64"/>
      <c r="D495" s="64"/>
      <c r="E495" s="64"/>
      <c r="F495" s="64"/>
      <c r="G495" s="64"/>
      <c r="H495" s="64"/>
      <c r="I495" s="64"/>
      <c r="J495" s="64"/>
      <c r="K495" s="64"/>
      <c r="L495" s="64"/>
      <c r="M495" s="64"/>
      <c r="N495" s="64"/>
    </row>
    <row r="496" spans="1:14" s="63" customFormat="1">
      <c r="A496" s="64"/>
      <c r="B496" s="64"/>
      <c r="C496" s="64"/>
      <c r="D496" s="64"/>
      <c r="E496" s="64"/>
      <c r="F496" s="64"/>
      <c r="G496" s="64"/>
      <c r="H496" s="64"/>
      <c r="I496" s="64"/>
      <c r="J496" s="64"/>
      <c r="K496" s="64"/>
      <c r="L496" s="64"/>
      <c r="M496" s="64"/>
      <c r="N496" s="64"/>
    </row>
    <row r="497" spans="1:14" s="63" customFormat="1">
      <c r="A497" s="64"/>
      <c r="B497" s="64"/>
      <c r="C497" s="64"/>
      <c r="D497" s="64"/>
      <c r="E497" s="64"/>
      <c r="F497" s="64"/>
      <c r="G497" s="64"/>
      <c r="H497" s="64"/>
      <c r="I497" s="64"/>
      <c r="J497" s="64"/>
      <c r="K497" s="64"/>
      <c r="L497" s="64"/>
      <c r="M497" s="64"/>
      <c r="N497" s="64"/>
    </row>
    <row r="498" spans="1:14" s="63" customFormat="1">
      <c r="A498" s="64"/>
      <c r="B498" s="64"/>
      <c r="C498" s="64"/>
      <c r="D498" s="64"/>
      <c r="E498" s="64"/>
      <c r="F498" s="64"/>
      <c r="G498" s="64"/>
      <c r="H498" s="64"/>
      <c r="I498" s="64"/>
      <c r="J498" s="64"/>
      <c r="K498" s="64"/>
      <c r="L498" s="64"/>
      <c r="M498" s="64"/>
      <c r="N498" s="64"/>
    </row>
    <row r="499" spans="1:14" s="63" customFormat="1">
      <c r="A499" s="64"/>
      <c r="B499" s="64"/>
      <c r="C499" s="64"/>
      <c r="D499" s="64"/>
      <c r="E499" s="64"/>
      <c r="F499" s="64"/>
      <c r="G499" s="64"/>
      <c r="H499" s="64"/>
      <c r="I499" s="64"/>
      <c r="J499" s="64"/>
      <c r="K499" s="64"/>
      <c r="L499" s="64"/>
      <c r="M499" s="64"/>
      <c r="N499" s="64"/>
    </row>
    <row r="500" spans="1:14" s="63" customFormat="1">
      <c r="A500" s="64"/>
      <c r="B500" s="64"/>
      <c r="C500" s="64"/>
      <c r="D500" s="64"/>
      <c r="E500" s="64"/>
      <c r="F500" s="64"/>
      <c r="G500" s="64"/>
      <c r="H500" s="64"/>
      <c r="I500" s="64"/>
      <c r="J500" s="64"/>
      <c r="K500" s="64"/>
      <c r="L500" s="64"/>
      <c r="M500" s="64"/>
      <c r="N500" s="64"/>
    </row>
    <row r="501" spans="1:14" s="63" customFormat="1">
      <c r="A501" s="64"/>
      <c r="B501" s="64"/>
      <c r="C501" s="64"/>
      <c r="D501" s="64"/>
      <c r="E501" s="64"/>
      <c r="F501" s="64"/>
      <c r="G501" s="64"/>
      <c r="H501" s="64"/>
      <c r="I501" s="64"/>
      <c r="J501" s="64"/>
      <c r="K501" s="64"/>
      <c r="L501" s="64"/>
      <c r="M501" s="64"/>
      <c r="N501" s="64"/>
    </row>
    <row r="502" spans="1:14" s="63" customFormat="1">
      <c r="A502" s="64"/>
      <c r="B502" s="64"/>
      <c r="C502" s="64"/>
      <c r="D502" s="64"/>
      <c r="E502" s="64"/>
      <c r="F502" s="64"/>
      <c r="G502" s="64"/>
      <c r="H502" s="64"/>
      <c r="I502" s="64"/>
      <c r="J502" s="64"/>
      <c r="K502" s="64"/>
      <c r="L502" s="64"/>
      <c r="M502" s="64"/>
      <c r="N502" s="64"/>
    </row>
    <row r="503" spans="1:14" s="63" customFormat="1">
      <c r="A503" s="64"/>
      <c r="B503" s="64"/>
      <c r="C503" s="64"/>
      <c r="D503" s="64"/>
      <c r="E503" s="64"/>
      <c r="F503" s="64"/>
      <c r="G503" s="64"/>
      <c r="H503" s="64"/>
      <c r="I503" s="64"/>
      <c r="J503" s="64"/>
      <c r="K503" s="64"/>
      <c r="L503" s="64"/>
      <c r="M503" s="64"/>
      <c r="N503" s="64"/>
    </row>
    <row r="504" spans="1:14" s="63" customFormat="1">
      <c r="A504" s="64"/>
      <c r="B504" s="64"/>
      <c r="C504" s="64"/>
      <c r="D504" s="64"/>
      <c r="E504" s="64"/>
      <c r="F504" s="64"/>
      <c r="G504" s="64"/>
      <c r="H504" s="64"/>
      <c r="I504" s="64"/>
      <c r="J504" s="64"/>
      <c r="K504" s="64"/>
      <c r="L504" s="64"/>
      <c r="M504" s="64"/>
      <c r="N504" s="64"/>
    </row>
    <row r="505" spans="1:14" s="63" customFormat="1">
      <c r="A505" s="64"/>
      <c r="B505" s="64"/>
      <c r="C505" s="64"/>
      <c r="D505" s="64"/>
      <c r="E505" s="64"/>
      <c r="F505" s="64"/>
      <c r="G505" s="64"/>
      <c r="H505" s="64"/>
      <c r="I505" s="64"/>
      <c r="J505" s="64"/>
      <c r="K505" s="64"/>
      <c r="L505" s="64"/>
      <c r="M505" s="64"/>
      <c r="N505" s="64"/>
    </row>
    <row r="506" spans="1:14" s="63" customFormat="1">
      <c r="A506" s="64"/>
      <c r="B506" s="64"/>
      <c r="C506" s="64"/>
      <c r="D506" s="64"/>
      <c r="E506" s="64"/>
      <c r="F506" s="64"/>
      <c r="G506" s="64"/>
      <c r="H506" s="64"/>
      <c r="I506" s="64"/>
      <c r="J506" s="64"/>
      <c r="K506" s="64"/>
      <c r="L506" s="64"/>
      <c r="M506" s="64"/>
      <c r="N506" s="64"/>
    </row>
    <row r="507" spans="1:14" s="63" customFormat="1">
      <c r="A507" s="64"/>
      <c r="B507" s="64"/>
      <c r="C507" s="64"/>
      <c r="D507" s="64"/>
      <c r="E507" s="64"/>
      <c r="F507" s="64"/>
      <c r="G507" s="64"/>
      <c r="H507" s="64"/>
      <c r="I507" s="64"/>
      <c r="J507" s="64"/>
      <c r="K507" s="64"/>
      <c r="L507" s="64"/>
      <c r="M507" s="64"/>
      <c r="N507" s="64"/>
    </row>
    <row r="508" spans="1:14" s="63" customFormat="1">
      <c r="A508" s="64"/>
      <c r="B508" s="64"/>
      <c r="C508" s="64"/>
      <c r="D508" s="64"/>
      <c r="E508" s="64"/>
      <c r="F508" s="64"/>
      <c r="G508" s="64"/>
      <c r="H508" s="64"/>
      <c r="I508" s="64"/>
      <c r="J508" s="64"/>
      <c r="K508" s="64"/>
      <c r="L508" s="64"/>
      <c r="M508" s="64"/>
      <c r="N508" s="64"/>
    </row>
    <row r="509" spans="1:14" s="63" customFormat="1">
      <c r="A509" s="64"/>
      <c r="B509" s="64"/>
      <c r="C509" s="64"/>
      <c r="D509" s="64"/>
      <c r="E509" s="64"/>
      <c r="F509" s="64"/>
      <c r="G509" s="64"/>
      <c r="H509" s="64"/>
      <c r="I509" s="64"/>
      <c r="J509" s="64"/>
      <c r="K509" s="64"/>
      <c r="L509" s="64"/>
      <c r="M509" s="64"/>
      <c r="N509" s="64"/>
    </row>
    <row r="510" spans="1:14" s="63" customFormat="1">
      <c r="A510" s="64"/>
      <c r="B510" s="64"/>
      <c r="C510" s="64"/>
      <c r="D510" s="64"/>
      <c r="E510" s="64"/>
      <c r="F510" s="64"/>
      <c r="G510" s="64"/>
      <c r="H510" s="64"/>
      <c r="I510" s="64"/>
      <c r="J510" s="64"/>
      <c r="K510" s="64"/>
      <c r="L510" s="64"/>
      <c r="M510" s="64"/>
      <c r="N510" s="64"/>
    </row>
    <row r="511" spans="1:14" s="63" customFormat="1">
      <c r="A511" s="64"/>
      <c r="B511" s="64"/>
      <c r="C511" s="64"/>
      <c r="D511" s="64"/>
      <c r="E511" s="64"/>
      <c r="F511" s="64"/>
      <c r="G511" s="64"/>
      <c r="H511" s="64"/>
      <c r="I511" s="64"/>
      <c r="J511" s="64"/>
      <c r="K511" s="64"/>
      <c r="L511" s="64"/>
      <c r="M511" s="64"/>
      <c r="N511" s="64"/>
    </row>
    <row r="512" spans="1:14" s="63" customFormat="1">
      <c r="A512" s="64"/>
      <c r="B512" s="64"/>
      <c r="C512" s="64"/>
      <c r="D512" s="64"/>
      <c r="E512" s="64"/>
      <c r="F512" s="64"/>
      <c r="G512" s="64"/>
      <c r="H512" s="64"/>
      <c r="I512" s="64"/>
      <c r="J512" s="64"/>
      <c r="K512" s="64"/>
      <c r="L512" s="64"/>
      <c r="M512" s="64"/>
      <c r="N512" s="64"/>
    </row>
    <row r="513" spans="1:14" s="63" customFormat="1">
      <c r="A513" s="64"/>
      <c r="B513" s="64"/>
      <c r="C513" s="64"/>
      <c r="D513" s="64"/>
      <c r="E513" s="64"/>
      <c r="F513" s="64"/>
      <c r="G513" s="64"/>
      <c r="H513" s="64"/>
      <c r="I513" s="64"/>
      <c r="J513" s="64"/>
      <c r="K513" s="64"/>
      <c r="L513" s="64"/>
      <c r="M513" s="64"/>
      <c r="N513" s="64"/>
    </row>
    <row r="514" spans="1:14" s="63" customFormat="1">
      <c r="A514" s="64"/>
      <c r="B514" s="64"/>
      <c r="C514" s="64"/>
      <c r="D514" s="64"/>
      <c r="E514" s="64"/>
      <c r="F514" s="64"/>
      <c r="G514" s="64"/>
      <c r="H514" s="64"/>
      <c r="I514" s="64"/>
      <c r="J514" s="64"/>
      <c r="K514" s="64"/>
      <c r="L514" s="64"/>
      <c r="M514" s="64"/>
      <c r="N514" s="64"/>
    </row>
    <row r="515" spans="1:14" s="63" customFormat="1">
      <c r="A515" s="64"/>
      <c r="B515" s="64"/>
      <c r="C515" s="64"/>
      <c r="D515" s="64"/>
      <c r="E515" s="64"/>
      <c r="F515" s="64"/>
      <c r="G515" s="64"/>
      <c r="H515" s="64"/>
      <c r="I515" s="64"/>
      <c r="J515" s="64"/>
      <c r="K515" s="64"/>
      <c r="L515" s="64"/>
      <c r="M515" s="64"/>
      <c r="N515" s="64"/>
    </row>
    <row r="516" spans="1:14" s="63" customFormat="1">
      <c r="A516" s="64"/>
      <c r="B516" s="64"/>
      <c r="C516" s="64"/>
      <c r="D516" s="64"/>
      <c r="E516" s="64"/>
      <c r="F516" s="64"/>
      <c r="G516" s="64"/>
      <c r="H516" s="64"/>
      <c r="I516" s="64"/>
      <c r="J516" s="64"/>
      <c r="K516" s="64"/>
      <c r="L516" s="64"/>
      <c r="M516" s="64"/>
      <c r="N516" s="64"/>
    </row>
    <row r="517" spans="1:14" s="63" customFormat="1">
      <c r="A517" s="64"/>
      <c r="B517" s="64"/>
      <c r="C517" s="64"/>
      <c r="D517" s="64"/>
      <c r="E517" s="64"/>
      <c r="F517" s="64"/>
      <c r="G517" s="64"/>
      <c r="H517" s="64"/>
      <c r="I517" s="64"/>
      <c r="J517" s="64"/>
      <c r="K517" s="64"/>
      <c r="L517" s="64"/>
      <c r="M517" s="64"/>
      <c r="N517" s="64"/>
    </row>
    <row r="518" spans="1:14" s="63" customFormat="1">
      <c r="A518" s="64"/>
      <c r="B518" s="64"/>
      <c r="C518" s="64"/>
      <c r="D518" s="64"/>
      <c r="E518" s="64"/>
      <c r="F518" s="64"/>
      <c r="G518" s="64"/>
      <c r="H518" s="64"/>
      <c r="I518" s="64"/>
      <c r="J518" s="64"/>
      <c r="K518" s="64"/>
      <c r="L518" s="64"/>
      <c r="M518" s="64"/>
      <c r="N518" s="64"/>
    </row>
    <row r="519" spans="1:14" s="63" customFormat="1">
      <c r="A519" s="64"/>
      <c r="B519" s="64"/>
      <c r="C519" s="64"/>
      <c r="D519" s="64"/>
      <c r="E519" s="64"/>
      <c r="F519" s="64"/>
      <c r="G519" s="64"/>
      <c r="H519" s="64"/>
      <c r="I519" s="64"/>
      <c r="J519" s="64"/>
      <c r="K519" s="64"/>
      <c r="L519" s="64"/>
      <c r="M519" s="64"/>
      <c r="N519" s="64"/>
    </row>
    <row r="520" spans="1:14" s="63" customFormat="1">
      <c r="A520" s="64"/>
      <c r="B520" s="64"/>
      <c r="C520" s="64"/>
      <c r="D520" s="64"/>
      <c r="E520" s="64"/>
      <c r="F520" s="64"/>
      <c r="G520" s="64"/>
      <c r="H520" s="64"/>
      <c r="I520" s="64"/>
      <c r="J520" s="64"/>
      <c r="K520" s="64"/>
      <c r="L520" s="64"/>
      <c r="M520" s="64"/>
      <c r="N520" s="64"/>
    </row>
    <row r="521" spans="1:14" s="63" customFormat="1">
      <c r="A521" s="64"/>
      <c r="B521" s="64"/>
      <c r="C521" s="64"/>
      <c r="D521" s="64"/>
      <c r="E521" s="64"/>
      <c r="F521" s="64"/>
      <c r="G521" s="64"/>
      <c r="H521" s="64"/>
      <c r="I521" s="64"/>
      <c r="J521" s="64"/>
      <c r="K521" s="64"/>
      <c r="L521" s="64"/>
      <c r="M521" s="64"/>
      <c r="N521" s="64"/>
    </row>
    <row r="522" spans="1:14" s="63" customFormat="1">
      <c r="A522" s="64"/>
      <c r="B522" s="64"/>
      <c r="C522" s="64"/>
      <c r="D522" s="64"/>
      <c r="E522" s="64"/>
      <c r="F522" s="64"/>
      <c r="G522" s="64"/>
      <c r="H522" s="64"/>
      <c r="I522" s="64"/>
      <c r="J522" s="64"/>
      <c r="K522" s="64"/>
      <c r="L522" s="64"/>
      <c r="M522" s="64"/>
      <c r="N522" s="64"/>
    </row>
    <row r="523" spans="1:14" s="63" customFormat="1">
      <c r="A523" s="64"/>
      <c r="B523" s="64"/>
      <c r="C523" s="64"/>
      <c r="D523" s="64"/>
      <c r="E523" s="64"/>
      <c r="F523" s="64"/>
      <c r="G523" s="64"/>
      <c r="H523" s="64"/>
      <c r="I523" s="64"/>
      <c r="J523" s="64"/>
      <c r="K523" s="64"/>
      <c r="L523" s="64"/>
      <c r="M523" s="64"/>
      <c r="N523" s="64"/>
    </row>
    <row r="524" spans="1:14" s="63" customFormat="1">
      <c r="A524" s="64"/>
      <c r="B524" s="64"/>
      <c r="C524" s="64"/>
      <c r="D524" s="64"/>
      <c r="E524" s="64"/>
      <c r="F524" s="64"/>
      <c r="G524" s="64"/>
      <c r="H524" s="64"/>
      <c r="I524" s="64"/>
      <c r="J524" s="64"/>
      <c r="K524" s="64"/>
      <c r="L524" s="64"/>
      <c r="M524" s="64"/>
      <c r="N524" s="64"/>
    </row>
    <row r="525" spans="1:14" s="63" customFormat="1">
      <c r="A525" s="64"/>
      <c r="B525" s="64"/>
      <c r="C525" s="64"/>
      <c r="D525" s="64"/>
      <c r="E525" s="64"/>
      <c r="F525" s="64"/>
      <c r="G525" s="64"/>
      <c r="H525" s="64"/>
      <c r="I525" s="64"/>
      <c r="J525" s="64"/>
      <c r="K525" s="64"/>
      <c r="L525" s="64"/>
      <c r="M525" s="64"/>
      <c r="N525" s="64"/>
    </row>
    <row r="526" spans="1:14" s="63" customFormat="1">
      <c r="A526" s="64"/>
      <c r="B526" s="64"/>
      <c r="C526" s="64"/>
      <c r="D526" s="64"/>
      <c r="E526" s="64"/>
      <c r="F526" s="64"/>
      <c r="G526" s="64"/>
      <c r="H526" s="64"/>
      <c r="I526" s="64"/>
      <c r="J526" s="64"/>
      <c r="K526" s="64"/>
      <c r="L526" s="64"/>
      <c r="M526" s="64"/>
      <c r="N526" s="64"/>
    </row>
    <row r="527" spans="1:14" s="63" customFormat="1">
      <c r="A527" s="64"/>
      <c r="B527" s="64"/>
      <c r="C527" s="64"/>
      <c r="D527" s="64"/>
      <c r="E527" s="64"/>
      <c r="F527" s="64"/>
      <c r="G527" s="64"/>
      <c r="H527" s="64"/>
      <c r="I527" s="64"/>
      <c r="J527" s="64"/>
      <c r="K527" s="64"/>
      <c r="L527" s="64"/>
      <c r="M527" s="64"/>
      <c r="N527" s="64"/>
    </row>
    <row r="528" spans="1:14" s="63" customFormat="1">
      <c r="A528" s="64"/>
      <c r="B528" s="64"/>
      <c r="C528" s="64"/>
      <c r="D528" s="64"/>
      <c r="E528" s="64"/>
      <c r="F528" s="64"/>
      <c r="G528" s="64"/>
      <c r="H528" s="64"/>
      <c r="I528" s="64"/>
      <c r="J528" s="64"/>
      <c r="K528" s="64"/>
      <c r="L528" s="64"/>
      <c r="M528" s="64"/>
      <c r="N528" s="64"/>
    </row>
    <row r="529" spans="1:14" s="63" customFormat="1">
      <c r="A529" s="64"/>
      <c r="B529" s="64"/>
      <c r="C529" s="64"/>
      <c r="D529" s="64"/>
      <c r="E529" s="64"/>
      <c r="F529" s="64"/>
      <c r="G529" s="64"/>
      <c r="H529" s="64"/>
      <c r="I529" s="64"/>
      <c r="J529" s="64"/>
      <c r="K529" s="64"/>
      <c r="L529" s="64"/>
      <c r="M529" s="64"/>
      <c r="N529" s="64"/>
    </row>
    <row r="530" spans="1:14" s="63" customFormat="1">
      <c r="A530" s="64"/>
      <c r="B530" s="64"/>
      <c r="C530" s="64"/>
      <c r="D530" s="64"/>
      <c r="E530" s="64"/>
      <c r="F530" s="64"/>
      <c r="G530" s="64"/>
      <c r="H530" s="64"/>
      <c r="I530" s="64"/>
      <c r="J530" s="64"/>
      <c r="K530" s="64"/>
      <c r="L530" s="64"/>
      <c r="M530" s="64"/>
      <c r="N530" s="64"/>
    </row>
    <row r="531" spans="1:14" s="63" customFormat="1">
      <c r="A531" s="64"/>
      <c r="B531" s="64"/>
      <c r="C531" s="64"/>
      <c r="D531" s="64"/>
      <c r="E531" s="64"/>
      <c r="F531" s="64"/>
      <c r="G531" s="64"/>
      <c r="H531" s="64"/>
      <c r="I531" s="64"/>
      <c r="J531" s="64"/>
      <c r="K531" s="64"/>
      <c r="L531" s="64"/>
      <c r="M531" s="64"/>
      <c r="N531" s="64"/>
    </row>
    <row r="532" spans="1:14" s="63" customFormat="1">
      <c r="A532" s="64"/>
      <c r="B532" s="64"/>
      <c r="C532" s="64"/>
      <c r="D532" s="64"/>
      <c r="E532" s="64"/>
      <c r="F532" s="64"/>
      <c r="G532" s="64"/>
      <c r="H532" s="64"/>
      <c r="I532" s="64"/>
      <c r="J532" s="64"/>
      <c r="K532" s="64"/>
      <c r="L532" s="64"/>
      <c r="M532" s="64"/>
      <c r="N532" s="64"/>
    </row>
    <row r="533" spans="1:14" s="63" customFormat="1">
      <c r="A533" s="64"/>
      <c r="B533" s="64"/>
      <c r="C533" s="64"/>
      <c r="D533" s="64"/>
      <c r="E533" s="64"/>
      <c r="F533" s="64"/>
      <c r="G533" s="64"/>
      <c r="H533" s="64"/>
      <c r="I533" s="64"/>
      <c r="J533" s="64"/>
      <c r="K533" s="64"/>
      <c r="L533" s="64"/>
      <c r="M533" s="64"/>
      <c r="N533" s="64"/>
    </row>
    <row r="534" spans="1:14" s="63" customFormat="1">
      <c r="A534" s="64"/>
      <c r="B534" s="64"/>
      <c r="C534" s="64"/>
      <c r="D534" s="64"/>
      <c r="E534" s="64"/>
      <c r="F534" s="64"/>
      <c r="G534" s="64"/>
      <c r="H534" s="64"/>
      <c r="I534" s="64"/>
      <c r="J534" s="64"/>
      <c r="K534" s="64"/>
      <c r="L534" s="64"/>
      <c r="M534" s="64"/>
      <c r="N534" s="64"/>
    </row>
    <row r="535" spans="1:14" s="63" customFormat="1">
      <c r="A535" s="64"/>
      <c r="B535" s="64"/>
      <c r="C535" s="64"/>
      <c r="D535" s="64"/>
      <c r="E535" s="64"/>
      <c r="F535" s="64"/>
      <c r="G535" s="64"/>
      <c r="H535" s="64"/>
      <c r="I535" s="64"/>
      <c r="J535" s="64"/>
      <c r="K535" s="64"/>
      <c r="L535" s="64"/>
      <c r="M535" s="64"/>
      <c r="N535" s="64"/>
    </row>
    <row r="536" spans="1:14" s="63" customFormat="1">
      <c r="A536" s="64"/>
      <c r="B536" s="64"/>
      <c r="C536" s="64"/>
      <c r="D536" s="64"/>
      <c r="E536" s="64"/>
      <c r="F536" s="64"/>
      <c r="G536" s="64"/>
      <c r="H536" s="64"/>
      <c r="I536" s="64"/>
      <c r="J536" s="64"/>
      <c r="K536" s="64"/>
      <c r="L536" s="64"/>
      <c r="M536" s="64"/>
      <c r="N536" s="64"/>
    </row>
    <row r="537" spans="1:14" s="63" customFormat="1">
      <c r="A537" s="64"/>
      <c r="B537" s="64"/>
      <c r="C537" s="64"/>
      <c r="D537" s="64"/>
      <c r="E537" s="64"/>
      <c r="F537" s="64"/>
      <c r="G537" s="64"/>
      <c r="H537" s="64"/>
      <c r="I537" s="64"/>
      <c r="J537" s="64"/>
      <c r="K537" s="64"/>
      <c r="L537" s="64"/>
      <c r="M537" s="64"/>
      <c r="N537" s="64"/>
    </row>
    <row r="538" spans="1:14" s="63" customFormat="1">
      <c r="A538" s="64"/>
      <c r="B538" s="64"/>
      <c r="C538" s="64"/>
      <c r="D538" s="64"/>
      <c r="E538" s="64"/>
      <c r="F538" s="64"/>
      <c r="G538" s="64"/>
      <c r="H538" s="64"/>
      <c r="I538" s="64"/>
      <c r="J538" s="64"/>
      <c r="K538" s="64"/>
      <c r="L538" s="64"/>
      <c r="M538" s="64"/>
      <c r="N538" s="64"/>
    </row>
    <row r="539" spans="1:14" s="63" customFormat="1">
      <c r="A539" s="64"/>
      <c r="B539" s="64"/>
      <c r="C539" s="64"/>
      <c r="D539" s="64"/>
      <c r="E539" s="64"/>
      <c r="F539" s="64"/>
      <c r="G539" s="64"/>
      <c r="H539" s="64"/>
      <c r="I539" s="64"/>
      <c r="J539" s="64"/>
      <c r="K539" s="64"/>
      <c r="L539" s="64"/>
      <c r="M539" s="64"/>
      <c r="N539" s="64"/>
    </row>
    <row r="540" spans="1:14" s="63" customFormat="1">
      <c r="A540" s="64"/>
      <c r="B540" s="64"/>
      <c r="C540" s="64"/>
      <c r="D540" s="64"/>
      <c r="E540" s="64"/>
      <c r="F540" s="64"/>
      <c r="G540" s="64"/>
      <c r="H540" s="64"/>
      <c r="I540" s="64"/>
      <c r="J540" s="64"/>
      <c r="K540" s="64"/>
      <c r="L540" s="64"/>
      <c r="M540" s="64"/>
      <c r="N540" s="64"/>
    </row>
    <row r="541" spans="1:14" s="63" customFormat="1">
      <c r="A541" s="64"/>
      <c r="B541" s="64"/>
      <c r="C541" s="64"/>
      <c r="D541" s="64"/>
      <c r="E541" s="64"/>
      <c r="F541" s="64"/>
      <c r="G541" s="64"/>
      <c r="H541" s="64"/>
      <c r="I541" s="64"/>
      <c r="J541" s="64"/>
      <c r="K541" s="64"/>
      <c r="L541" s="64"/>
      <c r="M541" s="64"/>
      <c r="N541" s="64"/>
    </row>
    <row r="542" spans="1:14" s="63" customFormat="1">
      <c r="A542" s="64"/>
      <c r="B542" s="64"/>
      <c r="C542" s="64"/>
      <c r="D542" s="64"/>
      <c r="E542" s="64"/>
      <c r="F542" s="64"/>
      <c r="G542" s="64"/>
      <c r="H542" s="64"/>
      <c r="I542" s="64"/>
      <c r="J542" s="64"/>
      <c r="K542" s="64"/>
      <c r="L542" s="64"/>
      <c r="M542" s="64"/>
      <c r="N542" s="64"/>
    </row>
    <row r="543" spans="1:14" s="63" customFormat="1">
      <c r="A543" s="64"/>
      <c r="B543" s="64"/>
      <c r="C543" s="64"/>
      <c r="D543" s="64"/>
      <c r="E543" s="64"/>
      <c r="F543" s="64"/>
      <c r="G543" s="64"/>
      <c r="H543" s="64"/>
      <c r="I543" s="64"/>
      <c r="J543" s="64"/>
      <c r="K543" s="64"/>
      <c r="L543" s="64"/>
      <c r="M543" s="64"/>
      <c r="N543" s="64"/>
    </row>
    <row r="544" spans="1:14" s="63" customFormat="1">
      <c r="A544" s="64"/>
      <c r="B544" s="64"/>
      <c r="C544" s="64"/>
      <c r="D544" s="64"/>
      <c r="E544" s="64"/>
      <c r="F544" s="64"/>
      <c r="G544" s="64"/>
      <c r="H544" s="64"/>
      <c r="I544" s="64"/>
      <c r="J544" s="64"/>
      <c r="K544" s="64"/>
      <c r="L544" s="64"/>
      <c r="M544" s="64"/>
      <c r="N544" s="64"/>
    </row>
    <row r="545" spans="1:14" s="63" customFormat="1">
      <c r="A545" s="64"/>
      <c r="B545" s="64"/>
      <c r="C545" s="64"/>
      <c r="D545" s="64"/>
      <c r="E545" s="64"/>
      <c r="F545" s="64"/>
      <c r="G545" s="64"/>
      <c r="H545" s="64"/>
      <c r="I545" s="64"/>
      <c r="J545" s="64"/>
      <c r="K545" s="64"/>
      <c r="L545" s="64"/>
      <c r="M545" s="64"/>
      <c r="N545" s="64"/>
    </row>
    <row r="546" spans="1:14" s="63" customFormat="1">
      <c r="A546" s="64"/>
      <c r="B546" s="64"/>
      <c r="C546" s="64"/>
      <c r="D546" s="64"/>
      <c r="E546" s="64"/>
      <c r="F546" s="64"/>
      <c r="G546" s="64"/>
      <c r="H546" s="64"/>
      <c r="I546" s="64"/>
      <c r="J546" s="64"/>
      <c r="K546" s="64"/>
      <c r="L546" s="64"/>
      <c r="M546" s="64"/>
      <c r="N546" s="64"/>
    </row>
    <row r="547" spans="1:14" s="63" customFormat="1">
      <c r="A547" s="64"/>
      <c r="B547" s="64"/>
      <c r="C547" s="64"/>
      <c r="D547" s="64"/>
      <c r="E547" s="64"/>
      <c r="F547" s="64"/>
      <c r="G547" s="64"/>
      <c r="H547" s="64"/>
      <c r="I547" s="64"/>
      <c r="J547" s="64"/>
      <c r="K547" s="64"/>
      <c r="L547" s="64"/>
      <c r="M547" s="64"/>
      <c r="N547" s="64"/>
    </row>
    <row r="548" spans="1:14" s="63" customFormat="1">
      <c r="A548" s="64"/>
      <c r="B548" s="64"/>
      <c r="C548" s="64"/>
      <c r="D548" s="64"/>
      <c r="E548" s="64"/>
      <c r="F548" s="64"/>
      <c r="G548" s="64"/>
      <c r="H548" s="64"/>
      <c r="I548" s="64"/>
      <c r="J548" s="64"/>
      <c r="K548" s="64"/>
      <c r="L548" s="64"/>
      <c r="M548" s="64"/>
      <c r="N548" s="64"/>
    </row>
    <row r="549" spans="1:14" s="63" customFormat="1">
      <c r="A549" s="64"/>
      <c r="B549" s="64"/>
      <c r="C549" s="64"/>
      <c r="D549" s="64"/>
      <c r="E549" s="64"/>
      <c r="F549" s="64"/>
      <c r="G549" s="64"/>
      <c r="H549" s="64"/>
      <c r="I549" s="64"/>
      <c r="J549" s="64"/>
      <c r="K549" s="64"/>
      <c r="L549" s="64"/>
      <c r="M549" s="64"/>
      <c r="N549" s="64"/>
    </row>
    <row r="550" spans="1:14" s="63" customFormat="1">
      <c r="A550" s="64"/>
      <c r="B550" s="64"/>
      <c r="C550" s="64"/>
      <c r="D550" s="64"/>
      <c r="E550" s="64"/>
      <c r="F550" s="64"/>
      <c r="G550" s="64"/>
      <c r="H550" s="64"/>
      <c r="I550" s="64"/>
      <c r="J550" s="64"/>
      <c r="K550" s="64"/>
      <c r="L550" s="64"/>
      <c r="M550" s="64"/>
      <c r="N550" s="64"/>
    </row>
    <row r="551" spans="1:14" s="63" customFormat="1">
      <c r="A551" s="64"/>
      <c r="B551" s="64"/>
      <c r="C551" s="64"/>
      <c r="D551" s="64"/>
      <c r="E551" s="64"/>
      <c r="F551" s="64"/>
      <c r="G551" s="64"/>
      <c r="H551" s="64"/>
      <c r="I551" s="64"/>
      <c r="J551" s="64"/>
      <c r="K551" s="64"/>
      <c r="L551" s="64"/>
      <c r="M551" s="64"/>
      <c r="N551" s="64"/>
    </row>
    <row r="552" spans="1:14" s="63" customFormat="1">
      <c r="A552" s="64"/>
      <c r="B552" s="64"/>
      <c r="C552" s="64"/>
      <c r="D552" s="64"/>
      <c r="E552" s="64"/>
      <c r="F552" s="64"/>
      <c r="G552" s="64"/>
      <c r="H552" s="64"/>
      <c r="I552" s="64"/>
      <c r="J552" s="64"/>
      <c r="K552" s="64"/>
      <c r="L552" s="64"/>
      <c r="M552" s="64"/>
      <c r="N552" s="64"/>
    </row>
    <row r="553" spans="1:14" s="63" customFormat="1">
      <c r="A553" s="64"/>
      <c r="B553" s="64"/>
      <c r="C553" s="64"/>
      <c r="D553" s="64"/>
      <c r="E553" s="64"/>
      <c r="F553" s="64"/>
      <c r="G553" s="64"/>
      <c r="H553" s="64"/>
      <c r="I553" s="64"/>
      <c r="J553" s="64"/>
      <c r="K553" s="64"/>
      <c r="L553" s="64"/>
      <c r="M553" s="64"/>
      <c r="N553" s="64"/>
    </row>
    <row r="554" spans="1:14" s="63" customFormat="1">
      <c r="A554" s="64"/>
      <c r="B554" s="64"/>
      <c r="C554" s="64"/>
      <c r="D554" s="64"/>
      <c r="E554" s="64"/>
      <c r="F554" s="64"/>
      <c r="G554" s="64"/>
      <c r="H554" s="64"/>
      <c r="I554" s="64"/>
      <c r="J554" s="64"/>
      <c r="K554" s="64"/>
      <c r="L554" s="64"/>
      <c r="M554" s="64"/>
      <c r="N554" s="64"/>
    </row>
    <row r="555" spans="1:14" s="63" customFormat="1">
      <c r="A555" s="64"/>
      <c r="B555" s="64"/>
      <c r="C555" s="64"/>
      <c r="D555" s="64"/>
      <c r="E555" s="64"/>
      <c r="F555" s="64"/>
      <c r="G555" s="64"/>
      <c r="H555" s="64"/>
      <c r="I555" s="64"/>
      <c r="J555" s="64"/>
      <c r="K555" s="64"/>
      <c r="L555" s="64"/>
      <c r="M555" s="64"/>
      <c r="N555" s="64"/>
    </row>
    <row r="556" spans="1:14" s="63" customFormat="1">
      <c r="A556" s="64"/>
      <c r="B556" s="64"/>
      <c r="C556" s="64"/>
      <c r="D556" s="64"/>
      <c r="E556" s="64"/>
      <c r="F556" s="64"/>
      <c r="G556" s="64"/>
      <c r="H556" s="64"/>
      <c r="I556" s="64"/>
      <c r="J556" s="64"/>
      <c r="K556" s="64"/>
      <c r="L556" s="64"/>
      <c r="M556" s="64"/>
      <c r="N556" s="64"/>
    </row>
    <row r="557" spans="1:14" s="63" customFormat="1">
      <c r="A557" s="64"/>
      <c r="B557" s="64"/>
      <c r="C557" s="64"/>
      <c r="D557" s="64"/>
      <c r="E557" s="64"/>
      <c r="F557" s="64"/>
      <c r="G557" s="64"/>
      <c r="H557" s="64"/>
      <c r="I557" s="64"/>
      <c r="J557" s="64"/>
      <c r="K557" s="64"/>
      <c r="L557" s="64"/>
      <c r="M557" s="64"/>
      <c r="N557" s="64"/>
    </row>
    <row r="558" spans="1:14" s="63" customFormat="1">
      <c r="A558" s="64"/>
      <c r="B558" s="64"/>
      <c r="C558" s="64"/>
      <c r="D558" s="64"/>
      <c r="E558" s="64"/>
      <c r="F558" s="64"/>
      <c r="G558" s="64"/>
      <c r="H558" s="64"/>
      <c r="I558" s="64"/>
      <c r="J558" s="64"/>
      <c r="K558" s="64"/>
      <c r="L558" s="64"/>
      <c r="M558" s="64"/>
      <c r="N558" s="64"/>
    </row>
    <row r="559" spans="1:14" s="63" customFormat="1">
      <c r="A559" s="64"/>
      <c r="B559" s="64"/>
      <c r="C559" s="64"/>
      <c r="D559" s="64"/>
      <c r="E559" s="64"/>
      <c r="F559" s="64"/>
      <c r="G559" s="64"/>
      <c r="H559" s="64"/>
      <c r="I559" s="64"/>
      <c r="J559" s="64"/>
      <c r="K559" s="64"/>
      <c r="L559" s="64"/>
      <c r="M559" s="64"/>
      <c r="N559" s="64"/>
    </row>
    <row r="560" spans="1:14" s="63" customFormat="1">
      <c r="A560" s="64"/>
      <c r="B560" s="64"/>
      <c r="C560" s="64"/>
      <c r="D560" s="64"/>
      <c r="E560" s="64"/>
      <c r="F560" s="64"/>
      <c r="G560" s="64"/>
      <c r="H560" s="64"/>
      <c r="I560" s="64"/>
      <c r="J560" s="64"/>
      <c r="K560" s="64"/>
      <c r="L560" s="64"/>
      <c r="M560" s="64"/>
      <c r="N560" s="64"/>
    </row>
    <row r="561" spans="1:14" s="63" customFormat="1">
      <c r="A561" s="64"/>
      <c r="B561" s="64"/>
      <c r="C561" s="64"/>
      <c r="D561" s="64"/>
      <c r="E561" s="64"/>
      <c r="F561" s="64"/>
      <c r="G561" s="64"/>
      <c r="H561" s="64"/>
      <c r="I561" s="64"/>
      <c r="J561" s="64"/>
      <c r="K561" s="64"/>
      <c r="L561" s="64"/>
      <c r="M561" s="64"/>
      <c r="N561" s="64"/>
    </row>
    <row r="562" spans="1:14" s="63" customFormat="1">
      <c r="A562" s="64"/>
      <c r="B562" s="64"/>
      <c r="C562" s="64"/>
      <c r="D562" s="64"/>
      <c r="E562" s="64"/>
      <c r="F562" s="64"/>
      <c r="G562" s="64"/>
      <c r="H562" s="64"/>
      <c r="I562" s="64"/>
      <c r="J562" s="64"/>
      <c r="K562" s="64"/>
      <c r="L562" s="64"/>
      <c r="M562" s="64"/>
      <c r="N562" s="64"/>
    </row>
    <row r="563" spans="1:14" s="63" customFormat="1">
      <c r="A563" s="64"/>
      <c r="B563" s="64"/>
      <c r="C563" s="64"/>
      <c r="D563" s="64"/>
      <c r="E563" s="64"/>
      <c r="F563" s="64"/>
      <c r="G563" s="64"/>
      <c r="H563" s="64"/>
      <c r="I563" s="64"/>
      <c r="J563" s="64"/>
      <c r="K563" s="64"/>
      <c r="L563" s="64"/>
      <c r="M563" s="64"/>
      <c r="N563" s="64"/>
    </row>
    <row r="564" spans="1:14" s="63" customFormat="1">
      <c r="A564" s="64"/>
      <c r="B564" s="64"/>
      <c r="C564" s="64"/>
      <c r="D564" s="64"/>
      <c r="E564" s="64"/>
      <c r="F564" s="64"/>
      <c r="G564" s="64"/>
      <c r="H564" s="64"/>
      <c r="I564" s="64"/>
      <c r="J564" s="64"/>
      <c r="K564" s="64"/>
      <c r="L564" s="64"/>
      <c r="M564" s="64"/>
      <c r="N564" s="64"/>
    </row>
    <row r="565" spans="1:14" s="63" customFormat="1">
      <c r="A565" s="64"/>
      <c r="B565" s="64"/>
      <c r="C565" s="64"/>
      <c r="D565" s="64"/>
      <c r="E565" s="64"/>
      <c r="F565" s="64"/>
      <c r="G565" s="64"/>
      <c r="H565" s="64"/>
      <c r="I565" s="64"/>
      <c r="J565" s="64"/>
      <c r="K565" s="64"/>
      <c r="L565" s="64"/>
      <c r="M565" s="64"/>
      <c r="N565" s="64"/>
    </row>
    <row r="566" spans="1:14" s="63" customFormat="1">
      <c r="A566" s="64"/>
      <c r="B566" s="64"/>
      <c r="C566" s="64"/>
      <c r="D566" s="64"/>
      <c r="E566" s="64"/>
      <c r="F566" s="64"/>
      <c r="G566" s="64"/>
      <c r="H566" s="64"/>
      <c r="I566" s="64"/>
      <c r="J566" s="64"/>
      <c r="K566" s="64"/>
      <c r="L566" s="64"/>
      <c r="M566" s="64"/>
      <c r="N566" s="64"/>
    </row>
    <row r="567" spans="1:14" s="63" customFormat="1">
      <c r="A567" s="64"/>
      <c r="B567" s="64"/>
      <c r="C567" s="64"/>
      <c r="D567" s="64"/>
      <c r="E567" s="64"/>
      <c r="F567" s="64"/>
      <c r="G567" s="64"/>
      <c r="H567" s="64"/>
      <c r="I567" s="64"/>
      <c r="J567" s="64"/>
      <c r="K567" s="64"/>
      <c r="L567" s="64"/>
      <c r="M567" s="64"/>
      <c r="N567" s="64"/>
    </row>
    <row r="568" spans="1:14" s="63" customFormat="1">
      <c r="A568" s="64"/>
      <c r="B568" s="64"/>
      <c r="C568" s="64"/>
      <c r="D568" s="64"/>
      <c r="E568" s="64"/>
      <c r="F568" s="64"/>
      <c r="G568" s="64"/>
      <c r="H568" s="64"/>
      <c r="I568" s="64"/>
      <c r="J568" s="64"/>
      <c r="K568" s="64"/>
      <c r="L568" s="64"/>
      <c r="M568" s="64"/>
      <c r="N568" s="64"/>
    </row>
    <row r="569" spans="1:14" s="63" customFormat="1">
      <c r="A569" s="64"/>
      <c r="B569" s="64"/>
      <c r="C569" s="64"/>
      <c r="D569" s="64"/>
      <c r="E569" s="64"/>
      <c r="F569" s="64"/>
      <c r="G569" s="64"/>
      <c r="H569" s="64"/>
      <c r="I569" s="64"/>
      <c r="J569" s="64"/>
      <c r="K569" s="64"/>
      <c r="L569" s="64"/>
      <c r="M569" s="64"/>
      <c r="N569" s="64"/>
    </row>
    <row r="570" spans="1:14" s="63" customFormat="1">
      <c r="A570" s="64"/>
      <c r="B570" s="64"/>
      <c r="C570" s="64"/>
      <c r="D570" s="64"/>
      <c r="E570" s="64"/>
      <c r="F570" s="64"/>
      <c r="G570" s="64"/>
      <c r="H570" s="64"/>
      <c r="I570" s="64"/>
      <c r="J570" s="64"/>
      <c r="K570" s="64"/>
      <c r="L570" s="64"/>
      <c r="M570" s="64"/>
      <c r="N570" s="64"/>
    </row>
    <row r="571" spans="1:14" s="63" customFormat="1">
      <c r="A571" s="64"/>
      <c r="B571" s="64"/>
      <c r="C571" s="64"/>
      <c r="D571" s="64"/>
      <c r="E571" s="64"/>
      <c r="F571" s="64"/>
      <c r="G571" s="64"/>
      <c r="H571" s="64"/>
      <c r="I571" s="64"/>
      <c r="J571" s="64"/>
      <c r="K571" s="64"/>
      <c r="L571" s="64"/>
      <c r="M571" s="64"/>
      <c r="N571" s="64"/>
    </row>
    <row r="572" spans="1:14" s="63" customFormat="1">
      <c r="A572" s="64"/>
      <c r="B572" s="64"/>
      <c r="C572" s="64"/>
      <c r="D572" s="64"/>
      <c r="E572" s="64"/>
      <c r="F572" s="64"/>
      <c r="G572" s="64"/>
      <c r="H572" s="64"/>
      <c r="I572" s="64"/>
      <c r="J572" s="64"/>
      <c r="K572" s="64"/>
      <c r="L572" s="64"/>
      <c r="M572" s="64"/>
      <c r="N572" s="64"/>
    </row>
    <row r="573" spans="1:14" s="63" customFormat="1">
      <c r="A573" s="64"/>
      <c r="B573" s="64"/>
      <c r="C573" s="64"/>
      <c r="D573" s="64"/>
      <c r="E573" s="64"/>
      <c r="F573" s="64"/>
      <c r="G573" s="64"/>
      <c r="H573" s="64"/>
      <c r="I573" s="64"/>
      <c r="J573" s="64"/>
      <c r="K573" s="64"/>
      <c r="L573" s="64"/>
      <c r="M573" s="64"/>
      <c r="N573" s="64"/>
    </row>
    <row r="574" spans="1:14" s="63" customFormat="1">
      <c r="A574" s="64"/>
      <c r="B574" s="64"/>
      <c r="C574" s="64"/>
      <c r="D574" s="64"/>
      <c r="E574" s="64"/>
      <c r="F574" s="64"/>
      <c r="G574" s="64"/>
      <c r="H574" s="64"/>
      <c r="I574" s="64"/>
      <c r="J574" s="64"/>
      <c r="K574" s="64"/>
      <c r="L574" s="64"/>
      <c r="M574" s="64"/>
      <c r="N574" s="64"/>
    </row>
    <row r="575" spans="1:14" s="63" customFormat="1">
      <c r="A575" s="64"/>
      <c r="B575" s="64"/>
      <c r="C575" s="64"/>
      <c r="D575" s="64"/>
      <c r="E575" s="64"/>
      <c r="F575" s="64"/>
      <c r="G575" s="64"/>
      <c r="H575" s="64"/>
      <c r="I575" s="64"/>
      <c r="J575" s="64"/>
      <c r="K575" s="64"/>
      <c r="L575" s="64"/>
      <c r="M575" s="64"/>
      <c r="N575" s="64"/>
    </row>
    <row r="576" spans="1:14" s="63" customFormat="1">
      <c r="A576" s="64"/>
      <c r="B576" s="64"/>
      <c r="C576" s="64"/>
      <c r="D576" s="64"/>
      <c r="E576" s="64"/>
      <c r="F576" s="64"/>
      <c r="G576" s="64"/>
      <c r="H576" s="64"/>
      <c r="I576" s="64"/>
      <c r="J576" s="64"/>
      <c r="K576" s="64"/>
      <c r="L576" s="64"/>
      <c r="M576" s="64"/>
      <c r="N576" s="64"/>
    </row>
    <row r="577" spans="1:14" s="63" customFormat="1">
      <c r="A577" s="64"/>
      <c r="B577" s="64"/>
      <c r="C577" s="64"/>
      <c r="D577" s="64"/>
      <c r="E577" s="64"/>
      <c r="F577" s="64"/>
      <c r="G577" s="64"/>
      <c r="H577" s="64"/>
      <c r="I577" s="64"/>
      <c r="J577" s="64"/>
      <c r="K577" s="64"/>
      <c r="L577" s="64"/>
      <c r="M577" s="64"/>
      <c r="N577" s="64"/>
    </row>
    <row r="578" spans="1:14" s="63" customFormat="1">
      <c r="A578" s="64"/>
      <c r="B578" s="64"/>
      <c r="C578" s="64"/>
      <c r="D578" s="64"/>
      <c r="E578" s="64"/>
      <c r="F578" s="64"/>
      <c r="G578" s="64"/>
      <c r="H578" s="64"/>
      <c r="I578" s="64"/>
      <c r="J578" s="64"/>
      <c r="K578" s="64"/>
      <c r="L578" s="64"/>
      <c r="M578" s="64"/>
      <c r="N578" s="64"/>
    </row>
    <row r="579" spans="1:14" s="63" customFormat="1">
      <c r="A579" s="64"/>
      <c r="B579" s="64"/>
      <c r="C579" s="64"/>
      <c r="D579" s="64"/>
      <c r="E579" s="64"/>
      <c r="F579" s="64"/>
      <c r="G579" s="64"/>
      <c r="H579" s="64"/>
      <c r="I579" s="64"/>
      <c r="J579" s="64"/>
      <c r="K579" s="64"/>
      <c r="L579" s="64"/>
      <c r="M579" s="64"/>
      <c r="N579" s="64"/>
    </row>
    <row r="580" spans="1:14" s="63" customFormat="1">
      <c r="A580" s="64"/>
      <c r="B580" s="64"/>
      <c r="C580" s="64"/>
      <c r="D580" s="64"/>
      <c r="E580" s="64"/>
      <c r="F580" s="64"/>
      <c r="G580" s="64"/>
      <c r="H580" s="64"/>
      <c r="I580" s="64"/>
      <c r="J580" s="64"/>
      <c r="K580" s="64"/>
      <c r="L580" s="64"/>
      <c r="M580" s="64"/>
      <c r="N580" s="64"/>
    </row>
    <row r="581" spans="1:14" s="63" customFormat="1">
      <c r="A581" s="64"/>
      <c r="B581" s="64"/>
      <c r="C581" s="64"/>
      <c r="D581" s="64"/>
      <c r="E581" s="64"/>
      <c r="F581" s="64"/>
      <c r="G581" s="64"/>
      <c r="H581" s="64"/>
      <c r="I581" s="64"/>
      <c r="J581" s="64"/>
      <c r="K581" s="64"/>
      <c r="L581" s="64"/>
      <c r="M581" s="64"/>
      <c r="N581" s="64"/>
    </row>
    <row r="582" spans="1:14" s="63" customFormat="1">
      <c r="A582" s="64"/>
      <c r="B582" s="64"/>
      <c r="C582" s="64"/>
      <c r="D582" s="64"/>
      <c r="E582" s="64"/>
      <c r="F582" s="64"/>
      <c r="G582" s="64"/>
      <c r="H582" s="64"/>
      <c r="I582" s="64"/>
      <c r="J582" s="64"/>
      <c r="K582" s="64"/>
      <c r="L582" s="64"/>
      <c r="M582" s="64"/>
      <c r="N582" s="64"/>
    </row>
    <row r="583" spans="1:14" s="63" customFormat="1">
      <c r="A583" s="64"/>
      <c r="B583" s="64"/>
      <c r="C583" s="64"/>
      <c r="D583" s="64"/>
      <c r="E583" s="64"/>
      <c r="F583" s="64"/>
      <c r="G583" s="64"/>
      <c r="H583" s="64"/>
      <c r="I583" s="64"/>
      <c r="J583" s="64"/>
      <c r="K583" s="64"/>
      <c r="L583" s="64"/>
      <c r="M583" s="64"/>
      <c r="N583" s="64"/>
    </row>
    <row r="584" spans="1:14" s="63" customFormat="1">
      <c r="A584" s="64"/>
      <c r="B584" s="64"/>
      <c r="C584" s="64"/>
      <c r="D584" s="64"/>
      <c r="E584" s="64"/>
      <c r="F584" s="64"/>
      <c r="G584" s="64"/>
      <c r="H584" s="64"/>
      <c r="I584" s="64"/>
      <c r="J584" s="64"/>
      <c r="K584" s="64"/>
      <c r="L584" s="64"/>
      <c r="M584" s="64"/>
      <c r="N584" s="64"/>
    </row>
    <row r="585" spans="1:14" s="63" customFormat="1">
      <c r="A585" s="64"/>
      <c r="B585" s="64"/>
      <c r="C585" s="64"/>
      <c r="D585" s="64"/>
      <c r="E585" s="64"/>
      <c r="F585" s="64"/>
      <c r="G585" s="64"/>
      <c r="H585" s="64"/>
      <c r="I585" s="64"/>
      <c r="J585" s="64"/>
      <c r="K585" s="64"/>
      <c r="L585" s="64"/>
      <c r="M585" s="64"/>
      <c r="N585" s="64"/>
    </row>
    <row r="586" spans="1:14" s="63" customFormat="1">
      <c r="A586" s="64"/>
      <c r="B586" s="64"/>
      <c r="C586" s="64"/>
      <c r="D586" s="64"/>
      <c r="E586" s="64"/>
      <c r="F586" s="64"/>
      <c r="G586" s="64"/>
      <c r="H586" s="64"/>
      <c r="I586" s="64"/>
      <c r="J586" s="64"/>
      <c r="K586" s="64"/>
      <c r="L586" s="64"/>
      <c r="M586" s="64"/>
      <c r="N586" s="64"/>
    </row>
    <row r="587" spans="1:14" s="63" customFormat="1">
      <c r="A587" s="64"/>
      <c r="B587" s="64"/>
      <c r="C587" s="64"/>
      <c r="D587" s="64"/>
      <c r="E587" s="64"/>
      <c r="F587" s="64"/>
      <c r="G587" s="64"/>
      <c r="H587" s="64"/>
      <c r="I587" s="64"/>
      <c r="J587" s="64"/>
      <c r="K587" s="64"/>
      <c r="L587" s="64"/>
      <c r="M587" s="64"/>
      <c r="N587" s="64"/>
    </row>
    <row r="588" spans="1:14" s="63" customFormat="1">
      <c r="A588" s="64"/>
      <c r="B588" s="64"/>
      <c r="C588" s="64"/>
      <c r="D588" s="64"/>
      <c r="E588" s="64"/>
      <c r="F588" s="64"/>
      <c r="G588" s="64"/>
      <c r="H588" s="64"/>
      <c r="I588" s="64"/>
      <c r="J588" s="64"/>
      <c r="K588" s="64"/>
      <c r="L588" s="64"/>
      <c r="M588" s="64"/>
      <c r="N588" s="64"/>
    </row>
    <row r="589" spans="1:14" s="63" customFormat="1">
      <c r="A589" s="64"/>
      <c r="B589" s="64"/>
      <c r="C589" s="64"/>
      <c r="D589" s="64"/>
      <c r="E589" s="64"/>
      <c r="F589" s="64"/>
      <c r="G589" s="64"/>
      <c r="H589" s="64"/>
      <c r="I589" s="64"/>
      <c r="J589" s="64"/>
      <c r="K589" s="64"/>
      <c r="L589" s="64"/>
      <c r="M589" s="64"/>
      <c r="N589" s="64"/>
    </row>
    <row r="590" spans="1:14" s="63" customFormat="1">
      <c r="A590" s="64"/>
      <c r="B590" s="64"/>
      <c r="C590" s="64"/>
      <c r="D590" s="64"/>
      <c r="E590" s="64"/>
      <c r="F590" s="64"/>
      <c r="G590" s="64"/>
      <c r="H590" s="64"/>
      <c r="I590" s="64"/>
      <c r="J590" s="64"/>
      <c r="K590" s="64"/>
      <c r="L590" s="64"/>
      <c r="M590" s="64"/>
      <c r="N590" s="64"/>
    </row>
    <row r="591" spans="1:14" s="63" customFormat="1">
      <c r="A591" s="64"/>
      <c r="B591" s="64"/>
      <c r="C591" s="64"/>
      <c r="D591" s="64"/>
      <c r="E591" s="64"/>
      <c r="F591" s="64"/>
      <c r="G591" s="64"/>
      <c r="H591" s="64"/>
      <c r="I591" s="64"/>
      <c r="J591" s="64"/>
      <c r="K591" s="64"/>
      <c r="L591" s="64"/>
      <c r="M591" s="64"/>
      <c r="N591" s="64"/>
    </row>
    <row r="592" spans="1:14" s="63" customFormat="1">
      <c r="A592" s="64"/>
      <c r="B592" s="64"/>
      <c r="C592" s="64"/>
      <c r="D592" s="64"/>
      <c r="E592" s="64"/>
      <c r="F592" s="64"/>
      <c r="G592" s="64"/>
      <c r="H592" s="64"/>
      <c r="I592" s="64"/>
      <c r="J592" s="64"/>
      <c r="K592" s="64"/>
      <c r="L592" s="64"/>
      <c r="M592" s="64"/>
      <c r="N592" s="64"/>
    </row>
    <row r="593" spans="1:14" s="63" customFormat="1">
      <c r="A593" s="64"/>
      <c r="B593" s="64"/>
      <c r="C593" s="64"/>
      <c r="D593" s="64"/>
      <c r="E593" s="64"/>
      <c r="F593" s="64"/>
      <c r="G593" s="64"/>
      <c r="H593" s="64"/>
      <c r="I593" s="64"/>
      <c r="J593" s="64"/>
      <c r="K593" s="64"/>
      <c r="L593" s="64"/>
      <c r="M593" s="64"/>
      <c r="N593" s="64"/>
    </row>
    <row r="594" spans="1:14" s="63" customFormat="1">
      <c r="A594" s="64"/>
      <c r="B594" s="64"/>
      <c r="C594" s="64"/>
      <c r="D594" s="64"/>
      <c r="E594" s="64"/>
      <c r="F594" s="64"/>
      <c r="G594" s="64"/>
      <c r="H594" s="64"/>
      <c r="I594" s="64"/>
      <c r="J594" s="64"/>
      <c r="K594" s="64"/>
      <c r="L594" s="64"/>
      <c r="M594" s="64"/>
      <c r="N594" s="64"/>
    </row>
    <row r="595" spans="1:14" s="63" customFormat="1">
      <c r="A595" s="64"/>
      <c r="B595" s="64"/>
      <c r="C595" s="64"/>
      <c r="D595" s="64"/>
      <c r="E595" s="64"/>
      <c r="F595" s="64"/>
      <c r="G595" s="64"/>
      <c r="H595" s="64"/>
      <c r="I595" s="64"/>
      <c r="J595" s="64"/>
      <c r="K595" s="64"/>
      <c r="L595" s="64"/>
      <c r="M595" s="64"/>
      <c r="N595" s="64"/>
    </row>
    <row r="596" spans="1:14" s="63" customFormat="1">
      <c r="A596" s="64"/>
      <c r="B596" s="64"/>
      <c r="C596" s="64"/>
      <c r="D596" s="64"/>
      <c r="E596" s="64"/>
      <c r="F596" s="64"/>
      <c r="G596" s="64"/>
      <c r="H596" s="64"/>
      <c r="I596" s="64"/>
      <c r="J596" s="64"/>
      <c r="K596" s="64"/>
      <c r="L596" s="64"/>
      <c r="M596" s="64"/>
      <c r="N596" s="64"/>
    </row>
    <row r="597" spans="1:14" s="63" customFormat="1">
      <c r="A597" s="64"/>
      <c r="B597" s="64"/>
      <c r="C597" s="64"/>
      <c r="D597" s="64"/>
      <c r="E597" s="64"/>
      <c r="F597" s="64"/>
      <c r="G597" s="64"/>
      <c r="H597" s="64"/>
      <c r="I597" s="64"/>
      <c r="J597" s="64"/>
      <c r="K597" s="64"/>
      <c r="L597" s="64"/>
      <c r="M597" s="64"/>
      <c r="N597" s="64"/>
    </row>
    <row r="598" spans="1:14" s="63" customFormat="1">
      <c r="A598" s="64"/>
      <c r="B598" s="64"/>
      <c r="C598" s="64"/>
      <c r="D598" s="64"/>
      <c r="E598" s="64"/>
      <c r="F598" s="64"/>
      <c r="G598" s="64"/>
      <c r="H598" s="64"/>
      <c r="I598" s="64"/>
      <c r="J598" s="64"/>
      <c r="K598" s="64"/>
      <c r="L598" s="64"/>
      <c r="M598" s="64"/>
      <c r="N598" s="64"/>
    </row>
    <row r="599" spans="1:14" s="63" customFormat="1">
      <c r="A599" s="64"/>
      <c r="B599" s="64"/>
      <c r="C599" s="64"/>
      <c r="D599" s="64"/>
      <c r="E599" s="64"/>
      <c r="F599" s="64"/>
      <c r="G599" s="64"/>
      <c r="H599" s="64"/>
      <c r="I599" s="64"/>
      <c r="J599" s="64"/>
      <c r="K599" s="64"/>
      <c r="L599" s="64"/>
      <c r="M599" s="64"/>
      <c r="N599" s="64"/>
    </row>
    <row r="600" spans="1:14" s="63" customFormat="1">
      <c r="A600" s="64"/>
      <c r="B600" s="64"/>
      <c r="C600" s="64"/>
      <c r="D600" s="64"/>
      <c r="E600" s="64"/>
      <c r="F600" s="64"/>
      <c r="G600" s="64"/>
      <c r="H600" s="64"/>
      <c r="I600" s="64"/>
      <c r="J600" s="64"/>
      <c r="K600" s="64"/>
      <c r="L600" s="64"/>
      <c r="M600" s="64"/>
      <c r="N600" s="64"/>
    </row>
    <row r="601" spans="1:14" s="63" customFormat="1">
      <c r="A601" s="64"/>
      <c r="B601" s="64"/>
      <c r="C601" s="64"/>
      <c r="D601" s="64"/>
      <c r="E601" s="64"/>
      <c r="F601" s="64"/>
      <c r="G601" s="64"/>
      <c r="H601" s="64"/>
      <c r="I601" s="64"/>
      <c r="J601" s="64"/>
      <c r="K601" s="64"/>
      <c r="L601" s="64"/>
      <c r="M601" s="64"/>
      <c r="N601" s="64"/>
    </row>
    <row r="602" spans="1:14" s="63" customFormat="1">
      <c r="A602" s="64"/>
      <c r="B602" s="64"/>
      <c r="C602" s="64"/>
      <c r="D602" s="64"/>
      <c r="E602" s="64"/>
      <c r="F602" s="64"/>
      <c r="G602" s="64"/>
      <c r="H602" s="64"/>
      <c r="I602" s="64"/>
      <c r="J602" s="64"/>
      <c r="K602" s="64"/>
      <c r="L602" s="64"/>
      <c r="M602" s="64"/>
      <c r="N602" s="64"/>
    </row>
    <row r="603" spans="1:14" s="63" customFormat="1">
      <c r="A603" s="64"/>
      <c r="B603" s="64"/>
      <c r="C603" s="64"/>
      <c r="D603" s="64"/>
      <c r="E603" s="64"/>
      <c r="F603" s="64"/>
      <c r="G603" s="64"/>
      <c r="H603" s="64"/>
      <c r="I603" s="64"/>
      <c r="J603" s="64"/>
      <c r="K603" s="64"/>
      <c r="L603" s="64"/>
      <c r="M603" s="64"/>
      <c r="N603" s="64"/>
    </row>
    <row r="604" spans="1:14" s="63" customFormat="1">
      <c r="A604" s="64"/>
      <c r="B604" s="64"/>
      <c r="C604" s="64"/>
      <c r="D604" s="64"/>
      <c r="E604" s="64"/>
      <c r="F604" s="64"/>
      <c r="G604" s="64"/>
      <c r="H604" s="64"/>
      <c r="I604" s="64"/>
      <c r="J604" s="64"/>
      <c r="K604" s="64"/>
      <c r="L604" s="64"/>
      <c r="M604" s="64"/>
      <c r="N604" s="64"/>
    </row>
    <row r="605" spans="1:14" s="63" customFormat="1">
      <c r="A605" s="64"/>
      <c r="B605" s="64"/>
      <c r="C605" s="64"/>
      <c r="D605" s="64"/>
      <c r="E605" s="64"/>
      <c r="F605" s="64"/>
      <c r="G605" s="64"/>
      <c r="H605" s="64"/>
      <c r="I605" s="64"/>
      <c r="J605" s="64"/>
      <c r="K605" s="64"/>
      <c r="L605" s="64"/>
      <c r="M605" s="64"/>
      <c r="N605" s="64"/>
    </row>
    <row r="606" spans="1:14" s="63" customFormat="1">
      <c r="A606" s="64"/>
      <c r="B606" s="64"/>
      <c r="C606" s="64"/>
      <c r="D606" s="64"/>
      <c r="E606" s="64"/>
      <c r="F606" s="64"/>
      <c r="G606" s="64"/>
      <c r="H606" s="64"/>
      <c r="I606" s="64"/>
      <c r="J606" s="64"/>
      <c r="K606" s="64"/>
      <c r="L606" s="64"/>
      <c r="M606" s="64"/>
      <c r="N606" s="64"/>
    </row>
    <row r="607" spans="1:14" s="63" customFormat="1">
      <c r="A607" s="64"/>
      <c r="B607" s="64"/>
      <c r="C607" s="64"/>
      <c r="D607" s="64"/>
      <c r="E607" s="64"/>
      <c r="F607" s="64"/>
      <c r="G607" s="64"/>
      <c r="H607" s="64"/>
      <c r="I607" s="64"/>
      <c r="J607" s="64"/>
      <c r="K607" s="64"/>
      <c r="L607" s="64"/>
      <c r="M607" s="64"/>
      <c r="N607" s="64"/>
    </row>
    <row r="608" spans="1:14" s="63" customFormat="1">
      <c r="A608" s="64"/>
      <c r="B608" s="64"/>
      <c r="C608" s="64"/>
      <c r="D608" s="64"/>
      <c r="E608" s="64"/>
      <c r="F608" s="64"/>
      <c r="G608" s="64"/>
      <c r="H608" s="64"/>
      <c r="I608" s="64"/>
      <c r="J608" s="64"/>
      <c r="K608" s="64"/>
      <c r="L608" s="64"/>
      <c r="M608" s="64"/>
      <c r="N608" s="64"/>
    </row>
    <row r="609" spans="1:14" s="63" customFormat="1">
      <c r="A609" s="64"/>
      <c r="B609" s="64"/>
      <c r="C609" s="64"/>
      <c r="D609" s="64"/>
      <c r="E609" s="64"/>
      <c r="F609" s="64"/>
      <c r="G609" s="64"/>
      <c r="H609" s="64"/>
      <c r="I609" s="64"/>
      <c r="J609" s="64"/>
      <c r="K609" s="64"/>
      <c r="L609" s="64"/>
      <c r="M609" s="64"/>
      <c r="N609" s="64"/>
    </row>
    <row r="610" spans="1:14" s="63" customFormat="1">
      <c r="A610" s="64"/>
      <c r="B610" s="64"/>
      <c r="C610" s="64"/>
      <c r="D610" s="64"/>
      <c r="E610" s="64"/>
      <c r="F610" s="64"/>
      <c r="G610" s="64"/>
      <c r="H610" s="64"/>
      <c r="I610" s="64"/>
      <c r="J610" s="64"/>
      <c r="K610" s="64"/>
      <c r="L610" s="64"/>
      <c r="M610" s="64"/>
      <c r="N610" s="64"/>
    </row>
    <row r="611" spans="1:14" s="63" customFormat="1">
      <c r="A611" s="64"/>
      <c r="B611" s="64"/>
      <c r="C611" s="64"/>
      <c r="D611" s="64"/>
      <c r="E611" s="64"/>
      <c r="F611" s="64"/>
      <c r="G611" s="64"/>
      <c r="H611" s="64"/>
      <c r="I611" s="64"/>
      <c r="J611" s="64"/>
      <c r="K611" s="64"/>
      <c r="L611" s="64"/>
      <c r="M611" s="64"/>
      <c r="N611" s="64"/>
    </row>
    <row r="612" spans="1:14" s="63" customFormat="1">
      <c r="A612" s="64"/>
      <c r="B612" s="64"/>
      <c r="C612" s="64"/>
      <c r="D612" s="64"/>
      <c r="E612" s="64"/>
      <c r="F612" s="64"/>
      <c r="G612" s="64"/>
      <c r="H612" s="64"/>
      <c r="I612" s="64"/>
      <c r="J612" s="64"/>
      <c r="K612" s="64"/>
      <c r="L612" s="64"/>
      <c r="M612" s="64"/>
      <c r="N612" s="64"/>
    </row>
    <row r="613" spans="1:14" s="63" customFormat="1">
      <c r="A613" s="64"/>
      <c r="B613" s="64"/>
      <c r="C613" s="64"/>
      <c r="D613" s="64"/>
      <c r="E613" s="64"/>
      <c r="F613" s="64"/>
      <c r="G613" s="64"/>
      <c r="H613" s="64"/>
      <c r="I613" s="64"/>
      <c r="J613" s="64"/>
      <c r="K613" s="64"/>
      <c r="L613" s="64"/>
      <c r="M613" s="64"/>
      <c r="N613" s="64"/>
    </row>
    <row r="614" spans="1:14" s="63" customFormat="1">
      <c r="A614" s="64"/>
      <c r="B614" s="64"/>
      <c r="C614" s="64"/>
      <c r="D614" s="64"/>
      <c r="E614" s="64"/>
      <c r="F614" s="64"/>
      <c r="G614" s="64"/>
      <c r="H614" s="64"/>
      <c r="I614" s="64"/>
      <c r="J614" s="64"/>
      <c r="K614" s="64"/>
      <c r="L614" s="64"/>
      <c r="M614" s="64"/>
      <c r="N614" s="64"/>
    </row>
    <row r="615" spans="1:14" s="63" customFormat="1">
      <c r="A615" s="64"/>
      <c r="B615" s="64"/>
      <c r="C615" s="64"/>
      <c r="D615" s="64"/>
      <c r="E615" s="64"/>
      <c r="F615" s="64"/>
      <c r="G615" s="64"/>
      <c r="H615" s="64"/>
      <c r="I615" s="64"/>
      <c r="J615" s="64"/>
      <c r="K615" s="64"/>
      <c r="L615" s="64"/>
      <c r="M615" s="64"/>
      <c r="N615" s="64"/>
    </row>
    <row r="616" spans="1:14" s="63" customFormat="1">
      <c r="A616" s="64"/>
      <c r="B616" s="64"/>
      <c r="C616" s="64"/>
      <c r="D616" s="64"/>
      <c r="E616" s="64"/>
      <c r="F616" s="64"/>
      <c r="G616" s="64"/>
      <c r="H616" s="64"/>
      <c r="I616" s="64"/>
      <c r="J616" s="64"/>
      <c r="K616" s="64"/>
      <c r="L616" s="64"/>
      <c r="M616" s="64"/>
      <c r="N616" s="64"/>
    </row>
    <row r="617" spans="1:14" s="63" customFormat="1">
      <c r="A617" s="64"/>
      <c r="B617" s="64"/>
      <c r="C617" s="64"/>
      <c r="D617" s="64"/>
      <c r="E617" s="64"/>
      <c r="F617" s="64"/>
      <c r="G617" s="64"/>
      <c r="H617" s="64"/>
      <c r="I617" s="64"/>
      <c r="J617" s="64"/>
      <c r="K617" s="64"/>
      <c r="L617" s="64"/>
      <c r="M617" s="64"/>
      <c r="N617" s="64"/>
    </row>
    <row r="618" spans="1:14" s="63" customFormat="1">
      <c r="A618" s="64"/>
      <c r="B618" s="64"/>
      <c r="C618" s="64"/>
      <c r="D618" s="64"/>
      <c r="E618" s="64"/>
      <c r="F618" s="64"/>
      <c r="G618" s="64"/>
      <c r="H618" s="64"/>
      <c r="I618" s="64"/>
      <c r="J618" s="64"/>
      <c r="K618" s="64"/>
      <c r="L618" s="64"/>
      <c r="M618" s="64"/>
      <c r="N618" s="64"/>
    </row>
    <row r="619" spans="1:14" s="63" customFormat="1">
      <c r="A619" s="64"/>
      <c r="B619" s="64"/>
      <c r="C619" s="64"/>
      <c r="D619" s="64"/>
      <c r="E619" s="64"/>
      <c r="F619" s="64"/>
      <c r="G619" s="64"/>
      <c r="H619" s="64"/>
      <c r="I619" s="64"/>
      <c r="J619" s="64"/>
      <c r="K619" s="64"/>
      <c r="L619" s="64"/>
      <c r="M619" s="64"/>
      <c r="N619" s="64"/>
    </row>
    <row r="620" spans="1:14" s="63" customFormat="1">
      <c r="A620" s="64"/>
      <c r="B620" s="64"/>
      <c r="C620" s="64"/>
      <c r="D620" s="64"/>
      <c r="E620" s="64"/>
      <c r="F620" s="64"/>
      <c r="G620" s="64"/>
      <c r="H620" s="64"/>
      <c r="I620" s="64"/>
      <c r="J620" s="64"/>
      <c r="K620" s="64"/>
      <c r="L620" s="64"/>
      <c r="M620" s="64"/>
      <c r="N620" s="64"/>
    </row>
    <row r="621" spans="1:14" s="63" customFormat="1">
      <c r="A621" s="64"/>
      <c r="B621" s="64"/>
      <c r="C621" s="64"/>
      <c r="D621" s="64"/>
      <c r="E621" s="64"/>
      <c r="F621" s="64"/>
      <c r="G621" s="64"/>
      <c r="H621" s="64"/>
      <c r="I621" s="64"/>
      <c r="J621" s="64"/>
      <c r="K621" s="64"/>
      <c r="L621" s="64"/>
      <c r="M621" s="64"/>
      <c r="N621" s="64"/>
    </row>
    <row r="622" spans="1:14" s="63" customFormat="1">
      <c r="A622" s="64"/>
      <c r="B622" s="64"/>
      <c r="C622" s="64"/>
      <c r="D622" s="64"/>
      <c r="E622" s="64"/>
      <c r="F622" s="64"/>
      <c r="G622" s="64"/>
      <c r="H622" s="64"/>
      <c r="I622" s="64"/>
      <c r="J622" s="64"/>
      <c r="K622" s="64"/>
      <c r="L622" s="64"/>
      <c r="M622" s="64"/>
      <c r="N622" s="64"/>
    </row>
    <row r="623" spans="1:14" s="63" customFormat="1">
      <c r="A623" s="64"/>
      <c r="B623" s="64"/>
      <c r="C623" s="64"/>
      <c r="D623" s="64"/>
      <c r="E623" s="64"/>
      <c r="F623" s="64"/>
      <c r="G623" s="64"/>
      <c r="H623" s="64"/>
      <c r="I623" s="64"/>
      <c r="J623" s="64"/>
      <c r="K623" s="64"/>
      <c r="L623" s="64"/>
      <c r="M623" s="64"/>
      <c r="N623" s="64"/>
    </row>
    <row r="624" spans="1:14" s="63" customFormat="1">
      <c r="A624" s="64"/>
      <c r="B624" s="64"/>
      <c r="C624" s="64"/>
      <c r="D624" s="64"/>
      <c r="E624" s="64"/>
      <c r="F624" s="64"/>
      <c r="G624" s="64"/>
      <c r="H624" s="64"/>
      <c r="I624" s="64"/>
      <c r="J624" s="64"/>
      <c r="K624" s="64"/>
      <c r="L624" s="64"/>
      <c r="M624" s="64"/>
      <c r="N624" s="64"/>
    </row>
    <row r="625" spans="1:14" s="63" customFormat="1">
      <c r="A625" s="64"/>
      <c r="B625" s="64"/>
      <c r="C625" s="64"/>
      <c r="D625" s="64"/>
      <c r="E625" s="64"/>
      <c r="F625" s="64"/>
      <c r="G625" s="64"/>
      <c r="H625" s="64"/>
      <c r="I625" s="64"/>
      <c r="J625" s="64"/>
      <c r="K625" s="64"/>
      <c r="L625" s="64"/>
      <c r="M625" s="64"/>
      <c r="N625" s="64"/>
    </row>
    <row r="626" spans="1:14" s="63" customFormat="1">
      <c r="A626" s="64"/>
      <c r="B626" s="64"/>
      <c r="C626" s="64"/>
      <c r="D626" s="64"/>
      <c r="E626" s="64"/>
      <c r="F626" s="64"/>
      <c r="G626" s="64"/>
      <c r="H626" s="64"/>
      <c r="I626" s="64"/>
      <c r="J626" s="64"/>
      <c r="K626" s="64"/>
      <c r="L626" s="64"/>
      <c r="M626" s="64"/>
      <c r="N626" s="64"/>
    </row>
    <row r="627" spans="1:14" s="63" customFormat="1">
      <c r="A627" s="64"/>
      <c r="B627" s="64"/>
      <c r="C627" s="64"/>
      <c r="D627" s="64"/>
      <c r="E627" s="64"/>
      <c r="F627" s="64"/>
      <c r="G627" s="64"/>
      <c r="H627" s="64"/>
      <c r="I627" s="64"/>
      <c r="J627" s="64"/>
      <c r="K627" s="64"/>
      <c r="L627" s="64"/>
      <c r="M627" s="64"/>
      <c r="N627" s="64"/>
    </row>
    <row r="628" spans="1:14" s="63" customFormat="1">
      <c r="A628" s="64"/>
      <c r="B628" s="64"/>
      <c r="C628" s="64"/>
      <c r="D628" s="64"/>
      <c r="E628" s="64"/>
      <c r="F628" s="64"/>
      <c r="G628" s="64"/>
      <c r="H628" s="64"/>
      <c r="I628" s="64"/>
      <c r="J628" s="64"/>
      <c r="K628" s="64"/>
      <c r="L628" s="64"/>
      <c r="M628" s="64"/>
      <c r="N628" s="64"/>
    </row>
    <row r="629" spans="1:14" s="63" customFormat="1">
      <c r="A629" s="64"/>
      <c r="B629" s="64"/>
      <c r="C629" s="64"/>
      <c r="D629" s="64"/>
      <c r="E629" s="64"/>
      <c r="F629" s="64"/>
      <c r="G629" s="64"/>
      <c r="H629" s="64"/>
      <c r="I629" s="64"/>
      <c r="J629" s="64"/>
      <c r="K629" s="64"/>
      <c r="L629" s="64"/>
      <c r="M629" s="64"/>
      <c r="N629" s="64"/>
    </row>
    <row r="630" spans="1:14" s="63" customFormat="1">
      <c r="A630" s="64"/>
      <c r="B630" s="64"/>
      <c r="C630" s="64"/>
      <c r="D630" s="64"/>
      <c r="E630" s="64"/>
      <c r="F630" s="64"/>
      <c r="G630" s="64"/>
      <c r="H630" s="64"/>
      <c r="I630" s="64"/>
      <c r="J630" s="64"/>
      <c r="K630" s="64"/>
      <c r="L630" s="64"/>
      <c r="M630" s="64"/>
      <c r="N630" s="64"/>
    </row>
    <row r="631" spans="1:14" s="63" customFormat="1">
      <c r="A631" s="64"/>
      <c r="B631" s="64"/>
      <c r="C631" s="64"/>
      <c r="D631" s="64"/>
      <c r="E631" s="64"/>
      <c r="F631" s="64"/>
      <c r="G631" s="64"/>
      <c r="H631" s="64"/>
      <c r="I631" s="64"/>
      <c r="J631" s="64"/>
      <c r="K631" s="64"/>
      <c r="L631" s="64"/>
      <c r="M631" s="64"/>
      <c r="N631" s="64"/>
    </row>
    <row r="632" spans="1:14" s="63" customFormat="1">
      <c r="A632" s="64"/>
      <c r="B632" s="64"/>
      <c r="C632" s="64"/>
      <c r="D632" s="64"/>
      <c r="E632" s="64"/>
      <c r="F632" s="64"/>
      <c r="G632" s="64"/>
      <c r="H632" s="64"/>
      <c r="I632" s="64"/>
      <c r="J632" s="64"/>
      <c r="K632" s="64"/>
      <c r="L632" s="64"/>
      <c r="M632" s="64"/>
      <c r="N632" s="64"/>
    </row>
    <row r="633" spans="1:14" s="63" customFormat="1">
      <c r="A633" s="64"/>
      <c r="B633" s="64"/>
      <c r="C633" s="64"/>
      <c r="D633" s="64"/>
      <c r="E633" s="64"/>
      <c r="F633" s="64"/>
      <c r="G633" s="64"/>
      <c r="H633" s="64"/>
      <c r="I633" s="64"/>
      <c r="J633" s="64"/>
      <c r="K633" s="64"/>
      <c r="L633" s="64"/>
      <c r="M633" s="64"/>
      <c r="N633" s="64"/>
    </row>
    <row r="634" spans="1:14" s="63" customFormat="1">
      <c r="A634" s="64"/>
      <c r="B634" s="64"/>
      <c r="C634" s="64"/>
      <c r="D634" s="64"/>
      <c r="E634" s="64"/>
      <c r="F634" s="64"/>
      <c r="G634" s="64"/>
      <c r="H634" s="64"/>
      <c r="I634" s="64"/>
      <c r="J634" s="64"/>
      <c r="K634" s="64"/>
      <c r="L634" s="64"/>
      <c r="M634" s="64"/>
      <c r="N634" s="64"/>
    </row>
    <row r="635" spans="1:14" s="63" customFormat="1">
      <c r="A635" s="64"/>
      <c r="B635" s="64"/>
      <c r="C635" s="64"/>
      <c r="D635" s="64"/>
      <c r="E635" s="64"/>
      <c r="F635" s="64"/>
      <c r="G635" s="64"/>
      <c r="H635" s="64"/>
      <c r="I635" s="64"/>
      <c r="J635" s="64"/>
      <c r="K635" s="64"/>
      <c r="L635" s="64"/>
      <c r="M635" s="64"/>
      <c r="N635" s="64"/>
    </row>
    <row r="636" spans="1:14" s="63" customFormat="1">
      <c r="A636" s="64"/>
      <c r="B636" s="64"/>
      <c r="C636" s="64"/>
      <c r="D636" s="64"/>
      <c r="E636" s="64"/>
      <c r="F636" s="64"/>
      <c r="G636" s="64"/>
      <c r="H636" s="64"/>
      <c r="I636" s="64"/>
      <c r="J636" s="64"/>
      <c r="K636" s="64"/>
      <c r="L636" s="64"/>
      <c r="M636" s="64"/>
      <c r="N636" s="64"/>
    </row>
    <row r="637" spans="1:14" s="63" customFormat="1">
      <c r="A637" s="64"/>
      <c r="B637" s="64"/>
      <c r="C637" s="64"/>
      <c r="D637" s="64"/>
      <c r="E637" s="64"/>
      <c r="F637" s="64"/>
      <c r="G637" s="64"/>
      <c r="H637" s="64"/>
      <c r="I637" s="64"/>
      <c r="J637" s="64"/>
      <c r="K637" s="64"/>
      <c r="L637" s="64"/>
      <c r="M637" s="64"/>
      <c r="N637" s="64"/>
    </row>
    <row r="638" spans="1:14" s="63" customFormat="1">
      <c r="A638" s="64"/>
      <c r="B638" s="64"/>
      <c r="C638" s="64"/>
      <c r="D638" s="64"/>
      <c r="E638" s="64"/>
      <c r="F638" s="64"/>
      <c r="G638" s="64"/>
      <c r="H638" s="64"/>
      <c r="I638" s="64"/>
      <c r="J638" s="64"/>
      <c r="K638" s="64"/>
      <c r="L638" s="64"/>
      <c r="M638" s="64"/>
      <c r="N638" s="64"/>
    </row>
    <row r="639" spans="1:14" s="63" customFormat="1">
      <c r="A639" s="64"/>
      <c r="B639" s="64"/>
      <c r="C639" s="64"/>
      <c r="D639" s="64"/>
      <c r="E639" s="64"/>
      <c r="F639" s="64"/>
      <c r="G639" s="64"/>
      <c r="H639" s="64"/>
      <c r="I639" s="64"/>
      <c r="J639" s="64"/>
      <c r="K639" s="64"/>
      <c r="L639" s="64"/>
      <c r="M639" s="64"/>
      <c r="N639" s="64"/>
    </row>
    <row r="640" spans="1:14" s="63" customFormat="1">
      <c r="A640" s="64"/>
      <c r="B640" s="64"/>
      <c r="C640" s="64"/>
      <c r="D640" s="64"/>
      <c r="E640" s="64"/>
      <c r="F640" s="64"/>
      <c r="G640" s="64"/>
      <c r="H640" s="64"/>
      <c r="I640" s="64"/>
      <c r="J640" s="64"/>
      <c r="K640" s="64"/>
      <c r="L640" s="64"/>
      <c r="M640" s="64"/>
      <c r="N640" s="64"/>
    </row>
    <row r="641" spans="1:14" s="63" customFormat="1">
      <c r="A641" s="64"/>
      <c r="B641" s="64"/>
      <c r="C641" s="64"/>
      <c r="D641" s="64"/>
      <c r="E641" s="64"/>
      <c r="F641" s="64"/>
      <c r="G641" s="64"/>
      <c r="H641" s="64"/>
      <c r="I641" s="64"/>
      <c r="J641" s="64"/>
      <c r="K641" s="64"/>
      <c r="L641" s="64"/>
      <c r="M641" s="64"/>
      <c r="N641" s="64"/>
    </row>
    <row r="642" spans="1:14" s="63" customFormat="1">
      <c r="A642" s="64"/>
      <c r="B642" s="64"/>
      <c r="C642" s="64"/>
      <c r="D642" s="64"/>
      <c r="E642" s="64"/>
      <c r="F642" s="64"/>
      <c r="G642" s="64"/>
      <c r="H642" s="64"/>
      <c r="I642" s="64"/>
      <c r="J642" s="64"/>
      <c r="K642" s="64"/>
      <c r="L642" s="64"/>
      <c r="M642" s="64"/>
      <c r="N642" s="64"/>
    </row>
    <row r="643" spans="1:14" s="63" customFormat="1">
      <c r="A643" s="64"/>
      <c r="B643" s="64"/>
      <c r="C643" s="64"/>
      <c r="D643" s="64"/>
      <c r="E643" s="64"/>
      <c r="F643" s="64"/>
      <c r="G643" s="64"/>
      <c r="H643" s="64"/>
      <c r="I643" s="64"/>
      <c r="J643" s="64"/>
      <c r="K643" s="64"/>
      <c r="L643" s="64"/>
      <c r="M643" s="64"/>
      <c r="N643" s="64"/>
    </row>
    <row r="644" spans="1:14" s="63" customFormat="1">
      <c r="A644" s="64"/>
      <c r="B644" s="64"/>
      <c r="C644" s="64"/>
      <c r="D644" s="64"/>
      <c r="E644" s="64"/>
      <c r="F644" s="64"/>
      <c r="G644" s="64"/>
      <c r="H644" s="64"/>
      <c r="I644" s="64"/>
      <c r="J644" s="64"/>
      <c r="K644" s="64"/>
      <c r="L644" s="64"/>
      <c r="M644" s="64"/>
      <c r="N644" s="64"/>
    </row>
    <row r="645" spans="1:14" s="63" customFormat="1">
      <c r="A645" s="64"/>
      <c r="B645" s="64"/>
      <c r="C645" s="64"/>
      <c r="D645" s="64"/>
      <c r="E645" s="64"/>
      <c r="F645" s="64"/>
      <c r="G645" s="64"/>
      <c r="H645" s="64"/>
      <c r="I645" s="64"/>
      <c r="J645" s="64"/>
      <c r="K645" s="64"/>
      <c r="L645" s="64"/>
      <c r="M645" s="64"/>
      <c r="N645" s="64"/>
    </row>
    <row r="646" spans="1:14" s="63" customFormat="1">
      <c r="A646" s="64"/>
      <c r="B646" s="64"/>
      <c r="C646" s="64"/>
      <c r="D646" s="64"/>
      <c r="E646" s="64"/>
      <c r="F646" s="64"/>
      <c r="G646" s="64"/>
      <c r="H646" s="64"/>
      <c r="I646" s="64"/>
      <c r="J646" s="64"/>
      <c r="K646" s="64"/>
      <c r="L646" s="64"/>
      <c r="M646" s="64"/>
      <c r="N646" s="64"/>
    </row>
    <row r="647" spans="1:14" s="63" customFormat="1">
      <c r="A647" s="64"/>
      <c r="B647" s="64"/>
      <c r="C647" s="64"/>
      <c r="D647" s="64"/>
      <c r="E647" s="64"/>
      <c r="F647" s="64"/>
      <c r="G647" s="64"/>
      <c r="H647" s="64"/>
      <c r="I647" s="64"/>
      <c r="J647" s="64"/>
      <c r="K647" s="64"/>
      <c r="L647" s="64"/>
      <c r="M647" s="64"/>
      <c r="N647" s="64"/>
    </row>
    <row r="648" spans="1:14" s="63" customFormat="1">
      <c r="A648" s="64"/>
      <c r="B648" s="64"/>
      <c r="C648" s="64"/>
      <c r="D648" s="64"/>
      <c r="E648" s="64"/>
      <c r="F648" s="64"/>
      <c r="G648" s="64"/>
      <c r="H648" s="64"/>
      <c r="I648" s="64"/>
      <c r="J648" s="64"/>
      <c r="K648" s="64"/>
      <c r="L648" s="64"/>
      <c r="M648" s="64"/>
      <c r="N648" s="64"/>
    </row>
    <row r="649" spans="1:14" s="63" customFormat="1">
      <c r="A649" s="64"/>
      <c r="B649" s="64"/>
      <c r="C649" s="64"/>
      <c r="D649" s="64"/>
      <c r="E649" s="64"/>
      <c r="F649" s="64"/>
      <c r="G649" s="64"/>
      <c r="H649" s="64"/>
      <c r="I649" s="64"/>
      <c r="J649" s="64"/>
      <c r="K649" s="64"/>
      <c r="L649" s="64"/>
      <c r="M649" s="64"/>
      <c r="N649" s="64"/>
    </row>
    <row r="650" spans="1:14" s="63" customFormat="1">
      <c r="A650" s="64"/>
      <c r="B650" s="64"/>
      <c r="C650" s="64"/>
      <c r="D650" s="64"/>
      <c r="E650" s="64"/>
      <c r="F650" s="64"/>
      <c r="G650" s="64"/>
      <c r="H650" s="64"/>
      <c r="I650" s="64"/>
      <c r="J650" s="64"/>
      <c r="K650" s="64"/>
      <c r="L650" s="64"/>
      <c r="M650" s="64"/>
      <c r="N650" s="64"/>
    </row>
    <row r="651" spans="1:14" s="63" customFormat="1">
      <c r="A651" s="64"/>
      <c r="B651" s="64"/>
      <c r="C651" s="64"/>
      <c r="D651" s="64"/>
      <c r="E651" s="64"/>
      <c r="F651" s="64"/>
      <c r="G651" s="64"/>
      <c r="H651" s="64"/>
      <c r="I651" s="64"/>
      <c r="J651" s="64"/>
      <c r="K651" s="64"/>
      <c r="L651" s="64"/>
      <c r="M651" s="64"/>
      <c r="N651" s="64"/>
    </row>
    <row r="652" spans="1:14" s="63" customFormat="1">
      <c r="A652" s="64"/>
      <c r="B652" s="64"/>
      <c r="C652" s="64"/>
      <c r="D652" s="64"/>
      <c r="E652" s="64"/>
      <c r="F652" s="64"/>
      <c r="G652" s="64"/>
      <c r="H652" s="64"/>
      <c r="I652" s="64"/>
      <c r="J652" s="64"/>
      <c r="K652" s="64"/>
      <c r="L652" s="64"/>
      <c r="M652" s="64"/>
      <c r="N652" s="64"/>
    </row>
    <row r="653" spans="1:14" s="63" customFormat="1">
      <c r="A653" s="64"/>
      <c r="B653" s="64"/>
      <c r="C653" s="64"/>
      <c r="D653" s="64"/>
      <c r="E653" s="64"/>
      <c r="F653" s="64"/>
      <c r="G653" s="64"/>
      <c r="H653" s="64"/>
      <c r="I653" s="64"/>
      <c r="J653" s="64"/>
      <c r="K653" s="64"/>
      <c r="L653" s="64"/>
      <c r="M653" s="64"/>
      <c r="N653" s="64"/>
    </row>
    <row r="654" spans="1:14" s="63" customFormat="1">
      <c r="A654" s="64"/>
      <c r="B654" s="64"/>
      <c r="C654" s="64"/>
      <c r="D654" s="64"/>
      <c r="E654" s="64"/>
      <c r="F654" s="64"/>
      <c r="G654" s="64"/>
      <c r="H654" s="64"/>
      <c r="I654" s="64"/>
      <c r="J654" s="64"/>
      <c r="K654" s="64"/>
      <c r="L654" s="64"/>
      <c r="M654" s="64"/>
      <c r="N654" s="64"/>
    </row>
    <row r="655" spans="1:14" s="63" customFormat="1">
      <c r="A655" s="64"/>
      <c r="B655" s="64"/>
      <c r="C655" s="64"/>
      <c r="D655" s="64"/>
      <c r="E655" s="64"/>
      <c r="F655" s="64"/>
      <c r="G655" s="64"/>
      <c r="H655" s="64"/>
      <c r="I655" s="64"/>
      <c r="J655" s="64"/>
      <c r="K655" s="64"/>
      <c r="L655" s="64"/>
      <c r="M655" s="64"/>
      <c r="N655" s="64"/>
    </row>
    <row r="656" spans="1:14" s="63" customFormat="1">
      <c r="A656" s="64"/>
      <c r="B656" s="64"/>
      <c r="C656" s="64"/>
      <c r="D656" s="64"/>
      <c r="E656" s="64"/>
      <c r="F656" s="64"/>
      <c r="G656" s="64"/>
      <c r="H656" s="64"/>
      <c r="I656" s="64"/>
      <c r="J656" s="64"/>
      <c r="K656" s="64"/>
      <c r="L656" s="64"/>
      <c r="M656" s="64"/>
      <c r="N656" s="64"/>
    </row>
    <row r="657" spans="1:14" s="63" customFormat="1">
      <c r="A657" s="64"/>
      <c r="B657" s="64"/>
      <c r="C657" s="64"/>
      <c r="D657" s="64"/>
      <c r="E657" s="64"/>
      <c r="F657" s="64"/>
      <c r="G657" s="64"/>
      <c r="H657" s="64"/>
      <c r="I657" s="64"/>
      <c r="J657" s="64"/>
      <c r="K657" s="64"/>
      <c r="L657" s="64"/>
      <c r="M657" s="64"/>
      <c r="N657" s="64"/>
    </row>
    <row r="658" spans="1:14" s="63" customFormat="1">
      <c r="A658" s="64"/>
      <c r="B658" s="64"/>
      <c r="C658" s="64"/>
      <c r="D658" s="64"/>
      <c r="E658" s="64"/>
      <c r="F658" s="64"/>
      <c r="G658" s="64"/>
      <c r="H658" s="64"/>
      <c r="I658" s="64"/>
      <c r="J658" s="64"/>
      <c r="K658" s="64"/>
      <c r="L658" s="64"/>
      <c r="M658" s="64"/>
      <c r="N658" s="64"/>
    </row>
    <row r="659" spans="1:14" s="63" customFormat="1">
      <c r="A659" s="64"/>
      <c r="B659" s="64"/>
      <c r="C659" s="64"/>
      <c r="D659" s="64"/>
      <c r="E659" s="64"/>
      <c r="F659" s="64"/>
      <c r="G659" s="64"/>
      <c r="H659" s="64"/>
      <c r="I659" s="64"/>
      <c r="J659" s="64"/>
      <c r="K659" s="64"/>
      <c r="L659" s="64"/>
      <c r="M659" s="64"/>
      <c r="N659" s="64"/>
    </row>
    <row r="660" spans="1:14" s="63" customFormat="1">
      <c r="A660" s="64"/>
      <c r="B660" s="64"/>
      <c r="C660" s="64"/>
      <c r="D660" s="64"/>
      <c r="E660" s="64"/>
      <c r="F660" s="64"/>
      <c r="G660" s="64"/>
      <c r="H660" s="64"/>
      <c r="I660" s="64"/>
      <c r="J660" s="64"/>
      <c r="K660" s="64"/>
      <c r="L660" s="64"/>
      <c r="M660" s="64"/>
      <c r="N660" s="64"/>
    </row>
    <row r="661" spans="1:14" s="63" customFormat="1">
      <c r="A661" s="64"/>
      <c r="B661" s="64"/>
      <c r="C661" s="64"/>
      <c r="D661" s="64"/>
      <c r="E661" s="64"/>
      <c r="F661" s="64"/>
      <c r="G661" s="64"/>
      <c r="H661" s="64"/>
      <c r="I661" s="64"/>
      <c r="J661" s="64"/>
      <c r="K661" s="64"/>
      <c r="L661" s="64"/>
      <c r="M661" s="64"/>
      <c r="N661" s="64"/>
    </row>
    <row r="662" spans="1:14" s="63" customFormat="1">
      <c r="A662" s="64"/>
      <c r="B662" s="64"/>
      <c r="C662" s="64"/>
      <c r="D662" s="64"/>
      <c r="E662" s="64"/>
      <c r="F662" s="64"/>
      <c r="G662" s="64"/>
      <c r="H662" s="64"/>
      <c r="I662" s="64"/>
      <c r="J662" s="64"/>
      <c r="K662" s="64"/>
      <c r="L662" s="64"/>
      <c r="M662" s="64"/>
      <c r="N662" s="64"/>
    </row>
    <row r="663" spans="1:14" s="63" customFormat="1">
      <c r="A663" s="64"/>
      <c r="B663" s="64"/>
      <c r="C663" s="64"/>
      <c r="D663" s="64"/>
      <c r="E663" s="64"/>
      <c r="F663" s="64"/>
      <c r="G663" s="64"/>
      <c r="H663" s="64"/>
      <c r="I663" s="64"/>
      <c r="J663" s="64"/>
      <c r="K663" s="64"/>
      <c r="L663" s="64"/>
      <c r="M663" s="64"/>
      <c r="N663" s="64"/>
    </row>
    <row r="664" spans="1:14" s="63" customFormat="1">
      <c r="A664" s="64"/>
      <c r="B664" s="64"/>
      <c r="C664" s="64"/>
      <c r="D664" s="64"/>
      <c r="E664" s="64"/>
      <c r="F664" s="64"/>
      <c r="G664" s="64"/>
      <c r="H664" s="64"/>
      <c r="I664" s="64"/>
      <c r="J664" s="64"/>
      <c r="K664" s="64"/>
      <c r="L664" s="64"/>
      <c r="M664" s="64"/>
      <c r="N664" s="64"/>
    </row>
    <row r="665" spans="1:14" s="63" customFormat="1">
      <c r="A665" s="64"/>
      <c r="B665" s="64"/>
      <c r="C665" s="64"/>
      <c r="D665" s="64"/>
      <c r="E665" s="64"/>
      <c r="F665" s="64"/>
      <c r="G665" s="64"/>
      <c r="H665" s="64"/>
      <c r="I665" s="64"/>
      <c r="J665" s="64"/>
      <c r="K665" s="64"/>
      <c r="L665" s="64"/>
      <c r="M665" s="64"/>
      <c r="N665" s="64"/>
    </row>
    <row r="666" spans="1:14" s="63" customFormat="1">
      <c r="A666" s="64"/>
      <c r="B666" s="64"/>
      <c r="C666" s="64"/>
      <c r="D666" s="64"/>
      <c r="E666" s="64"/>
      <c r="F666" s="64"/>
      <c r="G666" s="64"/>
      <c r="H666" s="64"/>
      <c r="I666" s="64"/>
      <c r="J666" s="64"/>
      <c r="K666" s="64"/>
      <c r="L666" s="64"/>
      <c r="M666" s="64"/>
      <c r="N666" s="64"/>
    </row>
    <row r="667" spans="1:14" s="63" customFormat="1">
      <c r="A667" s="64"/>
      <c r="B667" s="64"/>
      <c r="C667" s="64"/>
      <c r="D667" s="64"/>
      <c r="E667" s="64"/>
      <c r="F667" s="64"/>
      <c r="G667" s="64"/>
      <c r="H667" s="64"/>
      <c r="I667" s="64"/>
      <c r="J667" s="64"/>
      <c r="K667" s="64"/>
      <c r="L667" s="64"/>
      <c r="M667" s="64"/>
      <c r="N667" s="64"/>
    </row>
    <row r="668" spans="1:14" s="63" customFormat="1">
      <c r="A668" s="64"/>
      <c r="B668" s="64"/>
      <c r="C668" s="64"/>
      <c r="D668" s="64"/>
      <c r="E668" s="64"/>
      <c r="F668" s="64"/>
      <c r="G668" s="64"/>
      <c r="H668" s="64"/>
      <c r="I668" s="64"/>
      <c r="J668" s="64"/>
      <c r="K668" s="64"/>
      <c r="L668" s="64"/>
      <c r="M668" s="64"/>
      <c r="N668" s="64"/>
    </row>
    <row r="669" spans="1:14" s="63" customFormat="1">
      <c r="A669" s="64"/>
      <c r="B669" s="64"/>
      <c r="C669" s="64"/>
      <c r="D669" s="64"/>
      <c r="E669" s="64"/>
      <c r="F669" s="64"/>
      <c r="G669" s="64"/>
      <c r="H669" s="64"/>
      <c r="I669" s="64"/>
      <c r="J669" s="64"/>
      <c r="K669" s="64"/>
      <c r="L669" s="64"/>
      <c r="M669" s="64"/>
      <c r="N669" s="64"/>
    </row>
    <row r="670" spans="1:14" s="63" customFormat="1">
      <c r="A670" s="64"/>
      <c r="B670" s="64"/>
      <c r="C670" s="64"/>
      <c r="D670" s="64"/>
      <c r="E670" s="64"/>
      <c r="F670" s="64"/>
      <c r="G670" s="64"/>
      <c r="H670" s="64"/>
      <c r="I670" s="64"/>
      <c r="J670" s="64"/>
      <c r="K670" s="64"/>
      <c r="L670" s="64"/>
      <c r="M670" s="64"/>
      <c r="N670" s="64"/>
    </row>
    <row r="671" spans="1:14" s="63" customFormat="1">
      <c r="A671" s="64"/>
      <c r="B671" s="64"/>
      <c r="C671" s="64"/>
      <c r="D671" s="64"/>
      <c r="E671" s="64"/>
      <c r="F671" s="64"/>
      <c r="G671" s="64"/>
      <c r="H671" s="64"/>
      <c r="I671" s="64"/>
      <c r="J671" s="64"/>
      <c r="K671" s="64"/>
      <c r="L671" s="64"/>
      <c r="M671" s="64"/>
      <c r="N671" s="64"/>
    </row>
    <row r="672" spans="1:14" s="63" customFormat="1">
      <c r="A672" s="64"/>
      <c r="B672" s="64"/>
      <c r="C672" s="64"/>
      <c r="D672" s="64"/>
      <c r="E672" s="64"/>
      <c r="F672" s="64"/>
      <c r="G672" s="64"/>
      <c r="H672" s="64"/>
      <c r="I672" s="64"/>
      <c r="J672" s="64"/>
      <c r="K672" s="64"/>
      <c r="L672" s="64"/>
      <c r="M672" s="64"/>
      <c r="N672" s="64"/>
    </row>
    <row r="673" spans="1:14" s="63" customFormat="1">
      <c r="A673" s="64"/>
      <c r="B673" s="64"/>
      <c r="C673" s="64"/>
      <c r="D673" s="64"/>
      <c r="E673" s="64"/>
      <c r="F673" s="64"/>
      <c r="G673" s="64"/>
      <c r="H673" s="64"/>
      <c r="I673" s="64"/>
      <c r="J673" s="64"/>
      <c r="K673" s="64"/>
      <c r="L673" s="64"/>
      <c r="M673" s="64"/>
      <c r="N673" s="64"/>
    </row>
    <row r="674" spans="1:14" s="63" customFormat="1">
      <c r="A674" s="64"/>
      <c r="B674" s="64"/>
      <c r="C674" s="64"/>
      <c r="D674" s="64"/>
      <c r="E674" s="64"/>
      <c r="F674" s="64"/>
      <c r="G674" s="64"/>
      <c r="H674" s="64"/>
      <c r="I674" s="64"/>
      <c r="J674" s="64"/>
      <c r="K674" s="64"/>
      <c r="L674" s="64"/>
      <c r="M674" s="64"/>
      <c r="N674" s="64"/>
    </row>
    <row r="675" spans="1:14" s="63" customFormat="1">
      <c r="A675" s="64"/>
      <c r="B675" s="64"/>
      <c r="C675" s="64"/>
      <c r="D675" s="64"/>
      <c r="E675" s="64"/>
      <c r="F675" s="64"/>
      <c r="G675" s="64"/>
      <c r="H675" s="64"/>
      <c r="I675" s="64"/>
      <c r="J675" s="64"/>
      <c r="K675" s="64"/>
      <c r="L675" s="64"/>
      <c r="M675" s="64"/>
      <c r="N675" s="64"/>
    </row>
    <row r="676" spans="1:14" s="63" customFormat="1">
      <c r="A676" s="64"/>
      <c r="B676" s="64"/>
      <c r="C676" s="64"/>
      <c r="D676" s="64"/>
      <c r="E676" s="64"/>
      <c r="F676" s="64"/>
      <c r="G676" s="64"/>
      <c r="H676" s="64"/>
      <c r="I676" s="64"/>
      <c r="J676" s="64"/>
      <c r="K676" s="64"/>
      <c r="L676" s="64"/>
      <c r="M676" s="64"/>
      <c r="N676" s="64"/>
    </row>
    <row r="677" spans="1:14" s="63" customFormat="1">
      <c r="A677" s="64"/>
      <c r="B677" s="64"/>
      <c r="C677" s="64"/>
      <c r="D677" s="64"/>
      <c r="E677" s="64"/>
      <c r="F677" s="64"/>
      <c r="G677" s="64"/>
      <c r="H677" s="64"/>
      <c r="I677" s="64"/>
      <c r="J677" s="64"/>
      <c r="K677" s="64"/>
      <c r="L677" s="64"/>
      <c r="M677" s="64"/>
      <c r="N677" s="64"/>
    </row>
    <row r="678" spans="1:14" s="63" customFormat="1">
      <c r="A678" s="64"/>
      <c r="B678" s="64"/>
      <c r="C678" s="64"/>
      <c r="D678" s="64"/>
      <c r="E678" s="64"/>
      <c r="F678" s="64"/>
      <c r="G678" s="64"/>
      <c r="H678" s="64"/>
      <c r="I678" s="64"/>
      <c r="J678" s="64"/>
      <c r="K678" s="64"/>
      <c r="L678" s="64"/>
      <c r="M678" s="64"/>
      <c r="N678" s="64"/>
    </row>
    <row r="679" spans="1:14" s="63" customFormat="1">
      <c r="A679" s="64"/>
      <c r="B679" s="64"/>
      <c r="C679" s="64"/>
      <c r="D679" s="64"/>
      <c r="E679" s="64"/>
      <c r="F679" s="64"/>
      <c r="G679" s="64"/>
      <c r="H679" s="64"/>
      <c r="I679" s="64"/>
      <c r="J679" s="64"/>
      <c r="K679" s="64"/>
      <c r="L679" s="64"/>
      <c r="M679" s="64"/>
      <c r="N679" s="64"/>
    </row>
    <row r="680" spans="1:14" s="63" customFormat="1">
      <c r="A680" s="64"/>
      <c r="B680" s="64"/>
      <c r="C680" s="64"/>
      <c r="D680" s="64"/>
      <c r="E680" s="64"/>
      <c r="F680" s="64"/>
      <c r="G680" s="64"/>
      <c r="H680" s="64"/>
      <c r="I680" s="64"/>
      <c r="J680" s="64"/>
      <c r="K680" s="64"/>
      <c r="L680" s="64"/>
      <c r="M680" s="64"/>
      <c r="N680" s="64"/>
    </row>
    <row r="681" spans="1:14" s="63" customFormat="1">
      <c r="A681" s="64"/>
      <c r="B681" s="64"/>
      <c r="C681" s="64"/>
      <c r="D681" s="64"/>
      <c r="E681" s="64"/>
      <c r="F681" s="64"/>
      <c r="G681" s="64"/>
      <c r="H681" s="64"/>
      <c r="I681" s="64"/>
      <c r="J681" s="64"/>
      <c r="K681" s="64"/>
      <c r="L681" s="64"/>
      <c r="M681" s="64"/>
      <c r="N681" s="64"/>
    </row>
    <row r="682" spans="1:14" s="63" customFormat="1">
      <c r="A682" s="64"/>
      <c r="B682" s="64"/>
      <c r="C682" s="64"/>
      <c r="D682" s="64"/>
      <c r="E682" s="64"/>
      <c r="F682" s="64"/>
      <c r="G682" s="64"/>
      <c r="H682" s="64"/>
      <c r="I682" s="64"/>
      <c r="J682" s="64"/>
      <c r="K682" s="64"/>
      <c r="L682" s="64"/>
      <c r="M682" s="64"/>
      <c r="N682" s="64"/>
    </row>
    <row r="683" spans="1:14" s="63" customFormat="1">
      <c r="A683" s="64"/>
      <c r="B683" s="64"/>
      <c r="C683" s="64"/>
      <c r="D683" s="64"/>
      <c r="E683" s="64"/>
      <c r="F683" s="64"/>
      <c r="G683" s="64"/>
      <c r="H683" s="64"/>
      <c r="I683" s="64"/>
      <c r="J683" s="64"/>
      <c r="K683" s="64"/>
      <c r="L683" s="64"/>
      <c r="M683" s="64"/>
      <c r="N683" s="64"/>
    </row>
    <row r="684" spans="1:14" s="63" customFormat="1">
      <c r="A684" s="64"/>
      <c r="B684" s="64"/>
      <c r="C684" s="64"/>
      <c r="D684" s="64"/>
      <c r="E684" s="64"/>
      <c r="F684" s="64"/>
      <c r="G684" s="64"/>
      <c r="H684" s="64"/>
      <c r="I684" s="64"/>
      <c r="J684" s="64"/>
      <c r="K684" s="64"/>
      <c r="L684" s="64"/>
      <c r="M684" s="64"/>
      <c r="N684" s="64"/>
    </row>
    <row r="685" spans="1:14" s="63" customFormat="1">
      <c r="A685" s="64"/>
      <c r="B685" s="64"/>
      <c r="C685" s="64"/>
      <c r="D685" s="64"/>
      <c r="E685" s="64"/>
      <c r="F685" s="64"/>
      <c r="G685" s="64"/>
      <c r="H685" s="64"/>
      <c r="I685" s="64"/>
      <c r="J685" s="64"/>
      <c r="K685" s="64"/>
      <c r="L685" s="64"/>
      <c r="M685" s="64"/>
      <c r="N685" s="64"/>
    </row>
    <row r="686" spans="1:14" s="63" customFormat="1">
      <c r="A686" s="64"/>
      <c r="B686" s="64"/>
      <c r="C686" s="64"/>
      <c r="D686" s="64"/>
      <c r="E686" s="64"/>
      <c r="F686" s="64"/>
      <c r="G686" s="64"/>
      <c r="H686" s="64"/>
      <c r="I686" s="64"/>
      <c r="J686" s="64"/>
      <c r="K686" s="64"/>
      <c r="L686" s="64"/>
      <c r="M686" s="64"/>
      <c r="N686" s="64"/>
    </row>
    <row r="687" spans="1:14" s="63" customFormat="1">
      <c r="A687" s="64"/>
      <c r="B687" s="64"/>
      <c r="C687" s="64"/>
      <c r="D687" s="64"/>
      <c r="E687" s="64"/>
      <c r="F687" s="64"/>
      <c r="G687" s="64"/>
      <c r="H687" s="64"/>
      <c r="I687" s="64"/>
      <c r="J687" s="64"/>
      <c r="K687" s="64"/>
      <c r="L687" s="64"/>
      <c r="M687" s="64"/>
      <c r="N687" s="64"/>
    </row>
    <row r="688" spans="1:14" s="63" customFormat="1">
      <c r="A688" s="64"/>
      <c r="B688" s="64"/>
      <c r="C688" s="64"/>
      <c r="D688" s="64"/>
      <c r="E688" s="64"/>
      <c r="F688" s="64"/>
      <c r="G688" s="64"/>
      <c r="H688" s="64"/>
      <c r="I688" s="64"/>
      <c r="J688" s="64"/>
      <c r="K688" s="64"/>
      <c r="L688" s="64"/>
      <c r="M688" s="64"/>
      <c r="N688" s="64"/>
    </row>
  </sheetData>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ignoredErrors>
    <ignoredError sqref="N26:O26 O33:O37 N45:O45 O60:O65 O70 O72:O73 O75 O78 O80 O79 O85 O84 O89:O90 O95 O97 O94 O96 O101:O102 O104 O110 O112 O114 O113 O119 O118 O120:O121 O122:O123 O131 N141:O141 O145:O147 O148 O150 O154 O157 O164 O168 O175 O178 O183 O184:O187 O192 O194 O196 O203:O206 O208 O207 O215 O219 O223 O233 O242 O245 O246:O248 O249 O251 O250 O252:O253 O260 O261:O263 O269:O270 O275:O278 O280 O279 O281:O282 O287 O289 O293:O294 O298:O301 N301 O306 O305 O308 O310 O307 O309 O311 N319 N321 N323" formula="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BF619"/>
  <sheetViews>
    <sheetView showGridLines="0" zoomScaleNormal="100" workbookViewId="0">
      <selection activeCell="F7" sqref="F7:K7"/>
    </sheetView>
  </sheetViews>
  <sheetFormatPr baseColWidth="10" defaultColWidth="11.42578125" defaultRowHeight="15.75"/>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12" width="11.42578125" style="63"/>
    <col min="13" max="13" width="14" style="63" bestFit="1" customWidth="1"/>
    <col min="14" max="14" width="12.85546875" style="63" bestFit="1" customWidth="1"/>
    <col min="15" max="58" width="11.42578125" style="63"/>
    <col min="59" max="16384" width="11.42578125" style="1"/>
  </cols>
  <sheetData>
    <row r="1" spans="1:11" ht="15.75" customHeight="1">
      <c r="A1" s="514">
        <f>+PPNE1!B1</f>
        <v>0</v>
      </c>
      <c r="B1" s="515"/>
      <c r="C1" s="515"/>
      <c r="D1" s="515"/>
      <c r="E1" s="515"/>
      <c r="F1" s="515"/>
      <c r="G1" s="515"/>
      <c r="H1" s="515"/>
      <c r="I1" s="515"/>
      <c r="J1" s="515"/>
      <c r="K1" s="516"/>
    </row>
    <row r="2" spans="1:11" ht="15.75" customHeight="1">
      <c r="A2" s="517" t="s">
        <v>270</v>
      </c>
      <c r="B2" s="508"/>
      <c r="C2" s="508"/>
      <c r="D2" s="508"/>
      <c r="E2" s="508"/>
      <c r="F2" s="508"/>
      <c r="G2" s="508"/>
      <c r="H2" s="508"/>
      <c r="I2" s="508"/>
      <c r="J2" s="508"/>
      <c r="K2" s="518"/>
    </row>
    <row r="3" spans="1:11" ht="15.75" customHeight="1">
      <c r="A3" s="519" t="s">
        <v>271</v>
      </c>
      <c r="B3" s="510"/>
      <c r="C3" s="510"/>
      <c r="D3" s="510"/>
      <c r="E3" s="510"/>
      <c r="F3" s="510"/>
      <c r="G3" s="510"/>
      <c r="H3" s="510"/>
      <c r="I3" s="510"/>
      <c r="J3" s="510"/>
      <c r="K3" s="520"/>
    </row>
    <row r="4" spans="1:11" ht="15.75" customHeight="1">
      <c r="A4" s="511" t="s">
        <v>211</v>
      </c>
      <c r="B4" s="512"/>
      <c r="C4" s="512"/>
      <c r="D4" s="512"/>
      <c r="E4" s="512"/>
      <c r="F4" s="512"/>
      <c r="G4" s="512"/>
      <c r="H4" s="512"/>
      <c r="I4" s="512"/>
      <c r="J4" s="512"/>
      <c r="K4" s="521"/>
    </row>
    <row r="5" spans="1:11" ht="15.75" customHeight="1">
      <c r="A5" s="511">
        <f>+PPNE1!C5</f>
        <v>2024</v>
      </c>
      <c r="B5" s="512"/>
      <c r="C5" s="512"/>
      <c r="D5" s="512"/>
      <c r="E5" s="512"/>
      <c r="F5" s="512"/>
      <c r="G5" s="512"/>
      <c r="H5" s="512"/>
      <c r="I5" s="512"/>
      <c r="J5" s="512"/>
      <c r="K5" s="521"/>
    </row>
    <row r="6" spans="1:11" ht="15.75" customHeight="1">
      <c r="A6" s="15" t="s">
        <v>214</v>
      </c>
      <c r="B6" s="5"/>
      <c r="C6" s="5"/>
      <c r="D6" s="5"/>
      <c r="E6" s="5"/>
      <c r="F6" s="513" t="str">
        <f>+PPNE1!B6</f>
        <v>Metropolitano</v>
      </c>
      <c r="G6" s="513"/>
      <c r="H6" s="513"/>
      <c r="I6" s="513"/>
      <c r="J6" s="513"/>
      <c r="K6" s="522"/>
    </row>
    <row r="7" spans="1:11" ht="15.75" customHeight="1">
      <c r="A7" s="18" t="s">
        <v>213</v>
      </c>
      <c r="B7" s="19"/>
      <c r="C7" s="19"/>
      <c r="D7" s="16"/>
      <c r="E7" s="19"/>
      <c r="F7" s="523" t="str">
        <f>+PPNE1!B7</f>
        <v>CENTRO DE GASTROENTEROLOGIA DR. LUIS E. AYBAR</v>
      </c>
      <c r="G7" s="523"/>
      <c r="H7" s="523"/>
      <c r="I7" s="523"/>
      <c r="J7" s="523"/>
      <c r="K7" s="524"/>
    </row>
    <row r="8" spans="1:11" ht="15.75" customHeight="1">
      <c r="A8" s="22" t="s">
        <v>46</v>
      </c>
      <c r="B8" s="23"/>
      <c r="C8" s="23"/>
      <c r="D8" s="23"/>
      <c r="E8" s="23"/>
      <c r="F8" s="23"/>
      <c r="G8" s="23"/>
      <c r="H8" s="23"/>
      <c r="I8" s="23"/>
      <c r="J8" s="23"/>
      <c r="K8" s="24"/>
    </row>
    <row r="9" spans="1:11" ht="13.5">
      <c r="A9" s="42" t="s">
        <v>212</v>
      </c>
      <c r="B9" s="3"/>
      <c r="C9" s="3"/>
      <c r="D9" s="3"/>
      <c r="E9" s="43"/>
      <c r="F9" s="44"/>
      <c r="G9" s="59">
        <f>+PPNE3!F16</f>
        <v>13443471.699999999</v>
      </c>
      <c r="H9" s="41"/>
      <c r="I9" s="41"/>
      <c r="J9" s="41"/>
      <c r="K9" s="45"/>
    </row>
    <row r="10" spans="1:11" ht="13.5">
      <c r="A10" s="42" t="s">
        <v>41</v>
      </c>
      <c r="B10" s="3"/>
      <c r="C10" s="3"/>
      <c r="D10" s="3"/>
      <c r="E10" s="43"/>
      <c r="F10" s="44"/>
      <c r="G10" s="59">
        <f>+PPNE3!F25</f>
        <v>229951122.17000002</v>
      </c>
      <c r="H10" s="41"/>
      <c r="I10" s="41"/>
      <c r="J10" s="41"/>
      <c r="K10" s="45"/>
    </row>
    <row r="11" spans="1:11" ht="13.5">
      <c r="A11" s="42" t="s">
        <v>287</v>
      </c>
      <c r="B11" s="3"/>
      <c r="C11" s="3"/>
      <c r="D11" s="3"/>
      <c r="E11" s="43"/>
      <c r="F11" s="44"/>
      <c r="G11" s="59">
        <f>+PPNE3!F15</f>
        <v>169884488</v>
      </c>
      <c r="H11" s="41"/>
      <c r="I11" s="41"/>
      <c r="J11" s="41"/>
      <c r="K11" s="45"/>
    </row>
    <row r="12" spans="1:11" ht="13.5">
      <c r="A12" s="42" t="s">
        <v>42</v>
      </c>
      <c r="B12" s="3"/>
      <c r="C12" s="3"/>
      <c r="D12" s="3"/>
      <c r="E12" s="43"/>
      <c r="F12" s="44"/>
      <c r="G12" s="59">
        <f>+PPNE3!F9+PPNE3!F17+PPNE3!F21+PPNE3!F22</f>
        <v>0</v>
      </c>
      <c r="H12" s="41"/>
      <c r="I12" s="41"/>
      <c r="J12" s="41"/>
      <c r="K12" s="45"/>
    </row>
    <row r="13" spans="1:11" ht="13.5">
      <c r="A13" s="46" t="s">
        <v>52</v>
      </c>
      <c r="B13" s="3"/>
      <c r="C13" s="3"/>
      <c r="D13" s="3"/>
      <c r="E13" s="43"/>
      <c r="F13" s="44"/>
      <c r="G13" s="60">
        <f>+PPNE3!F18</f>
        <v>0</v>
      </c>
      <c r="H13" s="41"/>
      <c r="I13" s="41"/>
      <c r="J13" s="41"/>
      <c r="K13" s="45"/>
    </row>
    <row r="14" spans="1:11" ht="14.25" thickBot="1">
      <c r="A14" s="34" t="s">
        <v>63</v>
      </c>
      <c r="B14" s="35"/>
      <c r="C14" s="35"/>
      <c r="D14" s="35"/>
      <c r="E14" s="36"/>
      <c r="F14" s="37"/>
      <c r="G14" s="38">
        <f>SUM(G9:G13)</f>
        <v>413279081.87</v>
      </c>
      <c r="H14" s="39"/>
      <c r="I14" s="39"/>
      <c r="J14" s="39"/>
      <c r="K14" s="40"/>
    </row>
    <row r="15" spans="1:11" ht="15.75" customHeight="1" thickTop="1">
      <c r="A15" s="25" t="s">
        <v>48</v>
      </c>
      <c r="B15" s="20"/>
      <c r="C15" s="20"/>
      <c r="D15" s="20"/>
      <c r="E15" s="20"/>
      <c r="F15" s="20"/>
      <c r="G15" s="20"/>
      <c r="H15" s="20"/>
      <c r="I15" s="20"/>
      <c r="J15" s="20"/>
      <c r="K15" s="26"/>
    </row>
    <row r="16" spans="1:11" ht="19.5" customHeight="1">
      <c r="A16" s="532" t="s">
        <v>64</v>
      </c>
      <c r="B16" s="532" t="s">
        <v>49</v>
      </c>
      <c r="C16" s="532" t="s">
        <v>4</v>
      </c>
      <c r="D16" s="532" t="s">
        <v>50</v>
      </c>
      <c r="E16" s="532" t="s">
        <v>20</v>
      </c>
      <c r="F16" s="526" t="s">
        <v>54</v>
      </c>
      <c r="G16" s="525" t="s">
        <v>51</v>
      </c>
      <c r="H16" s="525" t="s">
        <v>33</v>
      </c>
      <c r="I16" s="525" t="s">
        <v>288</v>
      </c>
      <c r="J16" s="528" t="s">
        <v>231</v>
      </c>
      <c r="K16" s="528" t="s">
        <v>19</v>
      </c>
    </row>
    <row r="17" spans="1:13" ht="44.25" customHeight="1">
      <c r="A17" s="532"/>
      <c r="B17" s="532"/>
      <c r="C17" s="532"/>
      <c r="D17" s="532"/>
      <c r="E17" s="532"/>
      <c r="F17" s="527"/>
      <c r="G17" s="525"/>
      <c r="H17" s="525"/>
      <c r="I17" s="525"/>
      <c r="J17" s="529"/>
      <c r="K17" s="529"/>
    </row>
    <row r="18" spans="1:13" ht="12.75">
      <c r="A18" s="336">
        <v>2</v>
      </c>
      <c r="B18" s="337"/>
      <c r="C18" s="337"/>
      <c r="D18" s="337"/>
      <c r="E18" s="337"/>
      <c r="F18" s="338" t="s">
        <v>10</v>
      </c>
      <c r="G18" s="339">
        <f>+G19+G67+G170+G254+G270+G323</f>
        <v>13467738.700000001</v>
      </c>
      <c r="H18" s="339">
        <f t="shared" ref="H18:K18" si="0">+H19+H67+H170+H254+H270+H323</f>
        <v>229926827.19</v>
      </c>
      <c r="I18" s="339">
        <f t="shared" si="0"/>
        <v>169884516</v>
      </c>
      <c r="J18" s="339">
        <f t="shared" si="0"/>
        <v>413279081.88999999</v>
      </c>
      <c r="K18" s="339">
        <f t="shared" si="0"/>
        <v>100</v>
      </c>
    </row>
    <row r="19" spans="1:13" ht="12.75">
      <c r="A19" s="340">
        <v>2</v>
      </c>
      <c r="B19" s="341">
        <v>1</v>
      </c>
      <c r="C19" s="341"/>
      <c r="D19" s="341"/>
      <c r="E19" s="341"/>
      <c r="F19" s="342" t="s">
        <v>232</v>
      </c>
      <c r="G19" s="343">
        <f>+G20+G42+G54+G58</f>
        <v>0</v>
      </c>
      <c r="H19" s="343">
        <f t="shared" ref="H19:K19" si="1">+H20+H42+H54+H58</f>
        <v>115159533.58999999</v>
      </c>
      <c r="I19" s="343">
        <f t="shared" si="1"/>
        <v>169884516</v>
      </c>
      <c r="J19" s="343">
        <f t="shared" si="1"/>
        <v>285044049.59000003</v>
      </c>
      <c r="K19" s="343">
        <f t="shared" si="1"/>
        <v>68.971322789056245</v>
      </c>
      <c r="M19" s="63" t="s">
        <v>3472</v>
      </c>
    </row>
    <row r="20" spans="1:13" ht="12.75">
      <c r="A20" s="344">
        <v>2</v>
      </c>
      <c r="B20" s="345">
        <v>1</v>
      </c>
      <c r="C20" s="345">
        <v>1</v>
      </c>
      <c r="D20" s="345"/>
      <c r="E20" s="345"/>
      <c r="F20" s="346" t="s">
        <v>65</v>
      </c>
      <c r="G20" s="347">
        <f>+G21+G26+G33+G35+G37</f>
        <v>0</v>
      </c>
      <c r="H20" s="347">
        <f t="shared" ref="H20:K20" si="2">+H21+H26+H33+H35+H37</f>
        <v>79262906.129999995</v>
      </c>
      <c r="I20" s="347">
        <f t="shared" si="2"/>
        <v>169884516</v>
      </c>
      <c r="J20" s="347">
        <f t="shared" si="2"/>
        <v>249147422.13000003</v>
      </c>
      <c r="K20" s="347">
        <f t="shared" si="2"/>
        <v>60.285514812558077</v>
      </c>
    </row>
    <row r="21" spans="1:13" ht="12.75">
      <c r="A21" s="348">
        <v>2</v>
      </c>
      <c r="B21" s="349">
        <v>1</v>
      </c>
      <c r="C21" s="349">
        <v>1</v>
      </c>
      <c r="D21" s="349">
        <v>1</v>
      </c>
      <c r="E21" s="349"/>
      <c r="F21" s="350" t="s">
        <v>66</v>
      </c>
      <c r="G21" s="351">
        <f>SUM(G22:G25)</f>
        <v>0</v>
      </c>
      <c r="H21" s="351">
        <f t="shared" ref="H21:K21" si="3">SUM(H22:H25)</f>
        <v>0</v>
      </c>
      <c r="I21" s="351">
        <f t="shared" si="3"/>
        <v>156834920</v>
      </c>
      <c r="J21" s="351">
        <f t="shared" si="3"/>
        <v>156834920</v>
      </c>
      <c r="K21" s="351">
        <f t="shared" si="3"/>
        <v>37.948913185435259</v>
      </c>
    </row>
    <row r="22" spans="1:13" ht="12.75">
      <c r="A22" s="352">
        <v>2</v>
      </c>
      <c r="B22" s="353">
        <v>1</v>
      </c>
      <c r="C22" s="353">
        <v>1</v>
      </c>
      <c r="D22" s="353">
        <v>1</v>
      </c>
      <c r="E22" s="353" t="s">
        <v>202</v>
      </c>
      <c r="F22" s="354" t="s">
        <v>233</v>
      </c>
      <c r="G22" s="355"/>
      <c r="H22" s="27"/>
      <c r="I22" s="27">
        <v>156834920</v>
      </c>
      <c r="J22" s="332">
        <f t="shared" ref="J22:J27" si="4">SUBTOTAL(9,G22:I22)</f>
        <v>156834920</v>
      </c>
      <c r="K22" s="335">
        <f>IFERROR(J22/$J$18*100,"0.00")</f>
        <v>37.948913185435259</v>
      </c>
    </row>
    <row r="23" spans="1:13" ht="12.75">
      <c r="A23" s="352">
        <v>2</v>
      </c>
      <c r="B23" s="353">
        <v>1</v>
      </c>
      <c r="C23" s="353">
        <v>1</v>
      </c>
      <c r="D23" s="353">
        <v>1</v>
      </c>
      <c r="E23" s="353" t="s">
        <v>203</v>
      </c>
      <c r="F23" s="356" t="s">
        <v>67</v>
      </c>
      <c r="G23" s="355"/>
      <c r="H23" s="27"/>
      <c r="I23" s="27"/>
      <c r="J23" s="332">
        <f t="shared" si="4"/>
        <v>0</v>
      </c>
      <c r="K23" s="335">
        <f t="shared" ref="K23:K27" si="5">IFERROR(J23/$J$18*100,"0.00")</f>
        <v>0</v>
      </c>
    </row>
    <row r="24" spans="1:13" ht="12.75">
      <c r="A24" s="352">
        <v>2</v>
      </c>
      <c r="B24" s="353">
        <v>1</v>
      </c>
      <c r="C24" s="353">
        <v>1</v>
      </c>
      <c r="D24" s="353">
        <v>1</v>
      </c>
      <c r="E24" s="353" t="s">
        <v>208</v>
      </c>
      <c r="F24" s="356" t="s">
        <v>68</v>
      </c>
      <c r="G24" s="355"/>
      <c r="H24" s="27"/>
      <c r="I24" s="27"/>
      <c r="J24" s="332">
        <f t="shared" si="4"/>
        <v>0</v>
      </c>
      <c r="K24" s="335">
        <f t="shared" si="5"/>
        <v>0</v>
      </c>
    </row>
    <row r="25" spans="1:13" ht="12.75">
      <c r="A25" s="352">
        <v>2</v>
      </c>
      <c r="B25" s="353">
        <v>1</v>
      </c>
      <c r="C25" s="353">
        <v>1</v>
      </c>
      <c r="D25" s="353">
        <v>1</v>
      </c>
      <c r="E25" s="353" t="s">
        <v>234</v>
      </c>
      <c r="F25" s="356" t="s">
        <v>235</v>
      </c>
      <c r="G25" s="355"/>
      <c r="H25" s="27"/>
      <c r="I25" s="27"/>
      <c r="J25" s="332">
        <f t="shared" si="4"/>
        <v>0</v>
      </c>
      <c r="K25" s="335">
        <f t="shared" si="5"/>
        <v>0</v>
      </c>
    </row>
    <row r="26" spans="1:13" ht="12.75">
      <c r="A26" s="348">
        <v>2</v>
      </c>
      <c r="B26" s="349">
        <v>1</v>
      </c>
      <c r="C26" s="349">
        <v>1</v>
      </c>
      <c r="D26" s="349">
        <v>2</v>
      </c>
      <c r="E26" s="349"/>
      <c r="F26" s="350" t="s">
        <v>69</v>
      </c>
      <c r="G26" s="351">
        <f>SUM(G27:G32)</f>
        <v>0</v>
      </c>
      <c r="H26" s="351">
        <f>SUM(H27:H32)</f>
        <v>71984620.859999999</v>
      </c>
      <c r="I26" s="351">
        <f>SUM(I27:I32)</f>
        <v>0</v>
      </c>
      <c r="J26" s="351">
        <f t="shared" ref="J26:K26" si="6">SUM(J27:J32)</f>
        <v>71984620.859999999</v>
      </c>
      <c r="K26" s="53">
        <f t="shared" si="6"/>
        <v>17.417920241886257</v>
      </c>
    </row>
    <row r="27" spans="1:13" ht="12.75">
      <c r="A27" s="352">
        <v>2</v>
      </c>
      <c r="B27" s="353">
        <v>1</v>
      </c>
      <c r="C27" s="353">
        <v>1</v>
      </c>
      <c r="D27" s="353">
        <v>2</v>
      </c>
      <c r="E27" s="353" t="s">
        <v>204</v>
      </c>
      <c r="F27" s="356" t="s">
        <v>34</v>
      </c>
      <c r="G27" s="355"/>
      <c r="H27" s="27"/>
      <c r="I27" s="27"/>
      <c r="J27" s="332">
        <f t="shared" si="4"/>
        <v>0</v>
      </c>
      <c r="K27" s="335">
        <f t="shared" si="5"/>
        <v>0</v>
      </c>
    </row>
    <row r="28" spans="1:13" ht="12.75">
      <c r="A28" s="352">
        <v>2</v>
      </c>
      <c r="B28" s="353">
        <v>1</v>
      </c>
      <c r="C28" s="353">
        <v>1</v>
      </c>
      <c r="D28" s="353">
        <v>2</v>
      </c>
      <c r="E28" s="353" t="s">
        <v>208</v>
      </c>
      <c r="F28" s="356" t="s">
        <v>70</v>
      </c>
      <c r="G28" s="355"/>
      <c r="H28" s="333"/>
      <c r="I28" s="333"/>
      <c r="J28" s="332">
        <f t="shared" ref="J28:J32" si="7">SUBTOTAL(9,G28:I28)</f>
        <v>0</v>
      </c>
      <c r="K28" s="335">
        <f t="shared" ref="K28:K34" si="8">IFERROR(J28/$J$18*100,"0.00")</f>
        <v>0</v>
      </c>
    </row>
    <row r="29" spans="1:13" ht="12.75">
      <c r="A29" s="352">
        <v>2</v>
      </c>
      <c r="B29" s="353">
        <v>1</v>
      </c>
      <c r="C29" s="353">
        <v>1</v>
      </c>
      <c r="D29" s="353">
        <v>2</v>
      </c>
      <c r="E29" s="353" t="s">
        <v>234</v>
      </c>
      <c r="F29" s="356" t="s">
        <v>71</v>
      </c>
      <c r="G29" s="355"/>
      <c r="H29" s="27"/>
      <c r="I29" s="27"/>
      <c r="J29" s="332">
        <f t="shared" si="7"/>
        <v>0</v>
      </c>
      <c r="K29" s="335">
        <f t="shared" si="8"/>
        <v>0</v>
      </c>
    </row>
    <row r="30" spans="1:13" ht="12.75">
      <c r="A30" s="357">
        <v>2</v>
      </c>
      <c r="B30" s="358">
        <v>1</v>
      </c>
      <c r="C30" s="358">
        <v>1</v>
      </c>
      <c r="D30" s="358">
        <v>2</v>
      </c>
      <c r="E30" s="358" t="s">
        <v>240</v>
      </c>
      <c r="F30" s="359" t="s">
        <v>1020</v>
      </c>
      <c r="G30" s="355"/>
      <c r="H30" s="27">
        <v>71984620.859999999</v>
      </c>
      <c r="I30" s="27"/>
      <c r="J30" s="332">
        <f>SUBTOTAL(9,G30:I30)</f>
        <v>71984620.859999999</v>
      </c>
      <c r="K30" s="335">
        <f t="shared" si="8"/>
        <v>17.417920241886257</v>
      </c>
    </row>
    <row r="31" spans="1:13" ht="12.75">
      <c r="A31" s="357">
        <v>2</v>
      </c>
      <c r="B31" s="358">
        <v>1</v>
      </c>
      <c r="C31" s="358">
        <v>1</v>
      </c>
      <c r="D31" s="358">
        <v>2</v>
      </c>
      <c r="E31" s="358" t="s">
        <v>241</v>
      </c>
      <c r="F31" s="359" t="s">
        <v>1021</v>
      </c>
      <c r="G31" s="355"/>
      <c r="H31" s="27"/>
      <c r="I31" s="27"/>
      <c r="J31" s="332">
        <f t="shared" si="7"/>
        <v>0</v>
      </c>
      <c r="K31" s="335">
        <f t="shared" si="8"/>
        <v>0</v>
      </c>
    </row>
    <row r="32" spans="1:13" ht="12.75">
      <c r="A32" s="357">
        <v>2</v>
      </c>
      <c r="B32" s="358">
        <v>1</v>
      </c>
      <c r="C32" s="358">
        <v>1</v>
      </c>
      <c r="D32" s="358">
        <v>2</v>
      </c>
      <c r="E32" s="358" t="s">
        <v>1022</v>
      </c>
      <c r="F32" s="359" t="s">
        <v>1023</v>
      </c>
      <c r="G32" s="355"/>
      <c r="H32" s="27"/>
      <c r="I32" s="27"/>
      <c r="J32" s="332">
        <f t="shared" si="7"/>
        <v>0</v>
      </c>
      <c r="K32" s="335">
        <f t="shared" si="8"/>
        <v>0</v>
      </c>
    </row>
    <row r="33" spans="1:11" ht="12.75">
      <c r="A33" s="348">
        <v>2</v>
      </c>
      <c r="B33" s="349">
        <v>1</v>
      </c>
      <c r="C33" s="349">
        <v>1</v>
      </c>
      <c r="D33" s="349">
        <v>3</v>
      </c>
      <c r="E33" s="349"/>
      <c r="F33" s="350" t="s">
        <v>72</v>
      </c>
      <c r="G33" s="351">
        <f>G34</f>
        <v>0</v>
      </c>
      <c r="H33" s="351">
        <f>H34</f>
        <v>0</v>
      </c>
      <c r="I33" s="351">
        <f>I34</f>
        <v>0</v>
      </c>
      <c r="J33" s="351">
        <f>J34</f>
        <v>0</v>
      </c>
      <c r="K33" s="53">
        <f t="shared" ref="K33" si="9">K34</f>
        <v>0</v>
      </c>
    </row>
    <row r="34" spans="1:11" ht="12.75">
      <c r="A34" s="352">
        <v>2</v>
      </c>
      <c r="B34" s="353">
        <v>1</v>
      </c>
      <c r="C34" s="353">
        <v>1</v>
      </c>
      <c r="D34" s="353">
        <v>3</v>
      </c>
      <c r="E34" s="353" t="s">
        <v>202</v>
      </c>
      <c r="F34" s="356" t="s">
        <v>72</v>
      </c>
      <c r="G34" s="355"/>
      <c r="H34" s="27"/>
      <c r="I34" s="27"/>
      <c r="J34" s="332">
        <f>SUBTOTAL(9,G34:I34)</f>
        <v>0</v>
      </c>
      <c r="K34" s="335">
        <f t="shared" si="8"/>
        <v>0</v>
      </c>
    </row>
    <row r="35" spans="1:11" ht="12.75">
      <c r="A35" s="348">
        <v>2</v>
      </c>
      <c r="B35" s="349">
        <v>1</v>
      </c>
      <c r="C35" s="349">
        <v>1</v>
      </c>
      <c r="D35" s="349">
        <v>4</v>
      </c>
      <c r="E35" s="349"/>
      <c r="F35" s="350" t="s">
        <v>237</v>
      </c>
      <c r="G35" s="351">
        <f>G36</f>
        <v>0</v>
      </c>
      <c r="H35" s="351">
        <f>H36</f>
        <v>5998718.4100000001</v>
      </c>
      <c r="I35" s="351">
        <f>I36</f>
        <v>13049596</v>
      </c>
      <c r="J35" s="351">
        <f>J36</f>
        <v>19048314.41</v>
      </c>
      <c r="K35" s="53">
        <f t="shared" ref="K35" si="10">K36</f>
        <v>4.609068119994995</v>
      </c>
    </row>
    <row r="36" spans="1:11" ht="12.75">
      <c r="A36" s="352">
        <v>2</v>
      </c>
      <c r="B36" s="353">
        <v>1</v>
      </c>
      <c r="C36" s="353">
        <v>1</v>
      </c>
      <c r="D36" s="353">
        <v>4</v>
      </c>
      <c r="E36" s="353" t="s">
        <v>202</v>
      </c>
      <c r="F36" s="356" t="s">
        <v>237</v>
      </c>
      <c r="G36" s="355"/>
      <c r="H36" s="355">
        <v>5998718.4100000001</v>
      </c>
      <c r="I36" s="355">
        <v>13049596</v>
      </c>
      <c r="J36" s="369">
        <f t="shared" ref="J36" si="11">SUBTOTAL(9,G36:I36)</f>
        <v>19048314.41</v>
      </c>
      <c r="K36" s="335">
        <f t="shared" ref="K36:K41" si="12">IFERROR(J36/$J$18*100,"0.00")</f>
        <v>4.609068119994995</v>
      </c>
    </row>
    <row r="37" spans="1:11" ht="12.75">
      <c r="A37" s="348">
        <v>2</v>
      </c>
      <c r="B37" s="349">
        <v>1</v>
      </c>
      <c r="C37" s="349">
        <v>1</v>
      </c>
      <c r="D37" s="349">
        <v>5</v>
      </c>
      <c r="E37" s="349"/>
      <c r="F37" s="350" t="s">
        <v>238</v>
      </c>
      <c r="G37" s="351">
        <f>SUM(G38:G41)</f>
        <v>0</v>
      </c>
      <c r="H37" s="351">
        <f>SUM(H38:H41)</f>
        <v>1279566.8600000001</v>
      </c>
      <c r="I37" s="351">
        <f>SUM(I38:I41)</f>
        <v>0</v>
      </c>
      <c r="J37" s="351">
        <f>SUM(J38:J41)</f>
        <v>1279566.8600000001</v>
      </c>
      <c r="K37" s="53">
        <f t="shared" ref="K37" si="13">SUM(K38:K41)</f>
        <v>0.30961326524156735</v>
      </c>
    </row>
    <row r="38" spans="1:11" ht="12.75">
      <c r="A38" s="352">
        <v>2</v>
      </c>
      <c r="B38" s="353">
        <v>1</v>
      </c>
      <c r="C38" s="353">
        <v>1</v>
      </c>
      <c r="D38" s="353">
        <v>5</v>
      </c>
      <c r="E38" s="353" t="s">
        <v>202</v>
      </c>
      <c r="F38" s="360" t="s">
        <v>238</v>
      </c>
      <c r="G38" s="355"/>
      <c r="H38" s="355">
        <v>3388.32</v>
      </c>
      <c r="I38" s="355"/>
      <c r="J38" s="369">
        <f>SUBTOTAL(9,G38:I38)</f>
        <v>3388.32</v>
      </c>
      <c r="K38" s="335">
        <f t="shared" si="12"/>
        <v>8.1986244851895243E-4</v>
      </c>
    </row>
    <row r="39" spans="1:11" ht="12.75">
      <c r="A39" s="352">
        <v>2</v>
      </c>
      <c r="B39" s="353">
        <v>1</v>
      </c>
      <c r="C39" s="353">
        <v>1</v>
      </c>
      <c r="D39" s="353">
        <v>5</v>
      </c>
      <c r="E39" s="353" t="s">
        <v>203</v>
      </c>
      <c r="F39" s="356" t="s">
        <v>73</v>
      </c>
      <c r="G39" s="355"/>
      <c r="H39" s="355"/>
      <c r="I39" s="355"/>
      <c r="J39" s="369">
        <f t="shared" ref="J39:J41" si="14">SUBTOTAL(9,G39:I39)</f>
        <v>0</v>
      </c>
      <c r="K39" s="335">
        <f t="shared" si="12"/>
        <v>0</v>
      </c>
    </row>
    <row r="40" spans="1:11" ht="12.75">
      <c r="A40" s="352">
        <v>2</v>
      </c>
      <c r="B40" s="353">
        <v>1</v>
      </c>
      <c r="C40" s="353">
        <v>1</v>
      </c>
      <c r="D40" s="353">
        <v>5</v>
      </c>
      <c r="E40" s="353" t="s">
        <v>204</v>
      </c>
      <c r="F40" s="356" t="s">
        <v>239</v>
      </c>
      <c r="G40" s="355"/>
      <c r="H40" s="355">
        <v>1097613.8</v>
      </c>
      <c r="I40" s="355"/>
      <c r="J40" s="369">
        <f t="shared" si="14"/>
        <v>1097613.8</v>
      </c>
      <c r="K40" s="335">
        <f t="shared" si="12"/>
        <v>0.26558658497314058</v>
      </c>
    </row>
    <row r="41" spans="1:11" ht="12.75">
      <c r="A41" s="352">
        <v>2</v>
      </c>
      <c r="B41" s="353">
        <v>1</v>
      </c>
      <c r="C41" s="353">
        <v>1</v>
      </c>
      <c r="D41" s="353">
        <v>5</v>
      </c>
      <c r="E41" s="353" t="s">
        <v>205</v>
      </c>
      <c r="F41" s="356" t="s">
        <v>206</v>
      </c>
      <c r="G41" s="355"/>
      <c r="H41" s="355">
        <v>178564.74</v>
      </c>
      <c r="I41" s="355"/>
      <c r="J41" s="369">
        <f t="shared" si="14"/>
        <v>178564.74</v>
      </c>
      <c r="K41" s="335">
        <f t="shared" si="12"/>
        <v>4.3206817819907831E-2</v>
      </c>
    </row>
    <row r="42" spans="1:11" ht="12.75">
      <c r="A42" s="344">
        <v>2</v>
      </c>
      <c r="B42" s="345">
        <v>1</v>
      </c>
      <c r="C42" s="345">
        <v>2</v>
      </c>
      <c r="D42" s="345"/>
      <c r="E42" s="345"/>
      <c r="F42" s="346" t="s">
        <v>21</v>
      </c>
      <c r="G42" s="347">
        <f>+G43+G45</f>
        <v>0</v>
      </c>
      <c r="H42" s="347">
        <f>+H43+H45</f>
        <v>20797119.380000003</v>
      </c>
      <c r="I42" s="347">
        <f>+I43+I45</f>
        <v>0</v>
      </c>
      <c r="J42" s="347">
        <f>+J43+J45</f>
        <v>20797119.380000003</v>
      </c>
      <c r="K42" s="347">
        <f t="shared" ref="K42" si="15">+K43+K45</f>
        <v>5.0322216369846284</v>
      </c>
    </row>
    <row r="43" spans="1:11" ht="12.75">
      <c r="A43" s="348">
        <v>2</v>
      </c>
      <c r="B43" s="349">
        <v>1</v>
      </c>
      <c r="C43" s="349">
        <v>2</v>
      </c>
      <c r="D43" s="349">
        <v>1</v>
      </c>
      <c r="E43" s="349"/>
      <c r="F43" s="350" t="s">
        <v>74</v>
      </c>
      <c r="G43" s="351">
        <f>G44</f>
        <v>0</v>
      </c>
      <c r="H43" s="351">
        <f>H44</f>
        <v>783996.46</v>
      </c>
      <c r="I43" s="351">
        <f>I44</f>
        <v>0</v>
      </c>
      <c r="J43" s="351">
        <f t="shared" ref="J43:K43" si="16">J44</f>
        <v>783996.46</v>
      </c>
      <c r="K43" s="53">
        <f t="shared" si="16"/>
        <v>0.18970146188252315</v>
      </c>
    </row>
    <row r="44" spans="1:11" ht="12.75">
      <c r="A44" s="352">
        <v>2</v>
      </c>
      <c r="B44" s="353">
        <v>1</v>
      </c>
      <c r="C44" s="353">
        <v>2</v>
      </c>
      <c r="D44" s="353">
        <v>1</v>
      </c>
      <c r="E44" s="353" t="s">
        <v>202</v>
      </c>
      <c r="F44" s="356" t="s">
        <v>74</v>
      </c>
      <c r="G44" s="355"/>
      <c r="H44" s="27">
        <v>783996.46</v>
      </c>
      <c r="I44" s="27"/>
      <c r="J44" s="332">
        <f>SUBTOTAL(9,G44:I44)</f>
        <v>783996.46</v>
      </c>
      <c r="K44" s="335">
        <f t="shared" ref="K44" si="17">IFERROR(J44/$J$18*100,"0.00")</f>
        <v>0.18970146188252315</v>
      </c>
    </row>
    <row r="45" spans="1:11" ht="12.75">
      <c r="A45" s="348">
        <v>2</v>
      </c>
      <c r="B45" s="349">
        <v>1</v>
      </c>
      <c r="C45" s="349">
        <v>2</v>
      </c>
      <c r="D45" s="349">
        <v>2</v>
      </c>
      <c r="E45" s="349"/>
      <c r="F45" s="350" t="s">
        <v>75</v>
      </c>
      <c r="G45" s="351">
        <f>SUM(G46:G53)</f>
        <v>0</v>
      </c>
      <c r="H45" s="351">
        <f>SUM(H46:H53)</f>
        <v>20013122.920000002</v>
      </c>
      <c r="I45" s="351">
        <f>SUM(I46:I53)</f>
        <v>0</v>
      </c>
      <c r="J45" s="351">
        <f>SUM(J46:J53)</f>
        <v>20013122.920000002</v>
      </c>
      <c r="K45" s="53">
        <f t="shared" ref="K45" si="18">SUM(K46:K53)</f>
        <v>4.8425201751021056</v>
      </c>
    </row>
    <row r="46" spans="1:11" ht="22.5">
      <c r="A46" s="352">
        <v>2</v>
      </c>
      <c r="B46" s="353">
        <v>1</v>
      </c>
      <c r="C46" s="353">
        <v>2</v>
      </c>
      <c r="D46" s="353">
        <v>2</v>
      </c>
      <c r="E46" s="353" t="s">
        <v>204</v>
      </c>
      <c r="F46" s="356" t="s">
        <v>76</v>
      </c>
      <c r="G46" s="355"/>
      <c r="H46" s="355">
        <v>364000</v>
      </c>
      <c r="I46" s="355"/>
      <c r="J46" s="369">
        <f t="shared" ref="J46:J53" si="19">SUBTOTAL(9,G46:I46)</f>
        <v>364000</v>
      </c>
      <c r="K46" s="335">
        <f t="shared" ref="K46:K52" si="20">IFERROR(J46/$J$18*100,"0.00")</f>
        <v>8.8076076421618577E-2</v>
      </c>
    </row>
    <row r="47" spans="1:11" ht="12.75">
      <c r="A47" s="352">
        <v>2</v>
      </c>
      <c r="B47" s="353">
        <v>1</v>
      </c>
      <c r="C47" s="353">
        <v>2</v>
      </c>
      <c r="D47" s="353">
        <v>2</v>
      </c>
      <c r="E47" s="353" t="s">
        <v>205</v>
      </c>
      <c r="F47" s="356" t="s">
        <v>77</v>
      </c>
      <c r="G47" s="355"/>
      <c r="H47" s="355"/>
      <c r="I47" s="355"/>
      <c r="J47" s="369">
        <f t="shared" si="19"/>
        <v>0</v>
      </c>
      <c r="K47" s="335">
        <f>IFERROR(J47/$J$18*100,"0.00")</f>
        <v>0</v>
      </c>
    </row>
    <row r="48" spans="1:11" ht="12.75">
      <c r="A48" s="352">
        <v>2</v>
      </c>
      <c r="B48" s="353">
        <v>1</v>
      </c>
      <c r="C48" s="353">
        <v>2</v>
      </c>
      <c r="D48" s="353">
        <v>2</v>
      </c>
      <c r="E48" s="353" t="s">
        <v>208</v>
      </c>
      <c r="F48" s="356" t="s">
        <v>78</v>
      </c>
      <c r="G48" s="355"/>
      <c r="H48" s="355">
        <v>3276000</v>
      </c>
      <c r="I48" s="355"/>
      <c r="J48" s="369">
        <f t="shared" si="19"/>
        <v>3276000</v>
      </c>
      <c r="K48" s="335">
        <f>IFERROR(J48/$J$18*100,"0.00")</f>
        <v>0.79268468779456724</v>
      </c>
    </row>
    <row r="49" spans="1:11" ht="12.75">
      <c r="A49" s="352">
        <v>2</v>
      </c>
      <c r="B49" s="353">
        <v>1</v>
      </c>
      <c r="C49" s="353">
        <v>2</v>
      </c>
      <c r="D49" s="353">
        <v>2</v>
      </c>
      <c r="E49" s="353" t="s">
        <v>234</v>
      </c>
      <c r="F49" s="356" t="s">
        <v>1024</v>
      </c>
      <c r="G49" s="355"/>
      <c r="H49" s="355">
        <v>16373122.92</v>
      </c>
      <c r="I49" s="355"/>
      <c r="J49" s="369">
        <f t="shared" si="19"/>
        <v>16373122.92</v>
      </c>
      <c r="K49" s="335">
        <f t="shared" si="20"/>
        <v>3.9617594108859193</v>
      </c>
    </row>
    <row r="50" spans="1:11" ht="12.75">
      <c r="A50" s="352">
        <v>2</v>
      </c>
      <c r="B50" s="353">
        <v>1</v>
      </c>
      <c r="C50" s="353">
        <v>2</v>
      </c>
      <c r="D50" s="353">
        <v>2</v>
      </c>
      <c r="E50" s="353" t="s">
        <v>236</v>
      </c>
      <c r="F50" s="356" t="s">
        <v>79</v>
      </c>
      <c r="G50" s="355"/>
      <c r="H50" s="355"/>
      <c r="I50" s="355"/>
      <c r="J50" s="369">
        <f t="shared" si="19"/>
        <v>0</v>
      </c>
      <c r="K50" s="335">
        <f t="shared" si="20"/>
        <v>0</v>
      </c>
    </row>
    <row r="51" spans="1:11" ht="12.75">
      <c r="A51" s="352">
        <v>2</v>
      </c>
      <c r="B51" s="353">
        <v>1</v>
      </c>
      <c r="C51" s="353">
        <v>2</v>
      </c>
      <c r="D51" s="353">
        <v>2</v>
      </c>
      <c r="E51" s="353" t="s">
        <v>240</v>
      </c>
      <c r="F51" s="356" t="s">
        <v>80</v>
      </c>
      <c r="G51" s="355"/>
      <c r="H51" s="355"/>
      <c r="I51" s="355"/>
      <c r="J51" s="369">
        <f t="shared" si="19"/>
        <v>0</v>
      </c>
      <c r="K51" s="335">
        <f t="shared" si="20"/>
        <v>0</v>
      </c>
    </row>
    <row r="52" spans="1:11" ht="12.75">
      <c r="A52" s="352">
        <v>2</v>
      </c>
      <c r="B52" s="353">
        <v>1</v>
      </c>
      <c r="C52" s="353">
        <v>2</v>
      </c>
      <c r="D52" s="353">
        <v>2</v>
      </c>
      <c r="E52" s="353" t="s">
        <v>241</v>
      </c>
      <c r="F52" s="356" t="s">
        <v>81</v>
      </c>
      <c r="G52" s="355"/>
      <c r="H52" s="355"/>
      <c r="I52" s="355"/>
      <c r="J52" s="369">
        <f t="shared" si="19"/>
        <v>0</v>
      </c>
      <c r="K52" s="335">
        <f t="shared" si="20"/>
        <v>0</v>
      </c>
    </row>
    <row r="53" spans="1:11" ht="12.75">
      <c r="A53" s="352">
        <v>2</v>
      </c>
      <c r="B53" s="353">
        <v>1</v>
      </c>
      <c r="C53" s="353">
        <v>2</v>
      </c>
      <c r="D53" s="353">
        <v>2</v>
      </c>
      <c r="E53" s="353" t="s">
        <v>242</v>
      </c>
      <c r="F53" s="356" t="s">
        <v>1025</v>
      </c>
      <c r="G53" s="355"/>
      <c r="H53" s="355"/>
      <c r="I53" s="355"/>
      <c r="J53" s="369">
        <f t="shared" si="19"/>
        <v>0</v>
      </c>
      <c r="K53" s="335">
        <f>IFERROR(J53/$J$18*100,"0.00")</f>
        <v>0</v>
      </c>
    </row>
    <row r="54" spans="1:11" ht="12.75">
      <c r="A54" s="344">
        <v>2</v>
      </c>
      <c r="B54" s="345">
        <v>1</v>
      </c>
      <c r="C54" s="345">
        <v>3</v>
      </c>
      <c r="D54" s="345"/>
      <c r="E54" s="345"/>
      <c r="F54" s="346" t="s">
        <v>35</v>
      </c>
      <c r="G54" s="347">
        <f>+G55</f>
        <v>0</v>
      </c>
      <c r="H54" s="347">
        <f>+H55</f>
        <v>0</v>
      </c>
      <c r="I54" s="347">
        <f>+I55</f>
        <v>0</v>
      </c>
      <c r="J54" s="347">
        <f>+J55</f>
        <v>0</v>
      </c>
      <c r="K54" s="347">
        <f t="shared" ref="K54" si="21">+K55</f>
        <v>0</v>
      </c>
    </row>
    <row r="55" spans="1:11" ht="12.75">
      <c r="A55" s="348">
        <v>2</v>
      </c>
      <c r="B55" s="349">
        <v>1</v>
      </c>
      <c r="C55" s="349">
        <v>3</v>
      </c>
      <c r="D55" s="349">
        <v>2</v>
      </c>
      <c r="E55" s="349"/>
      <c r="F55" s="361" t="s">
        <v>82</v>
      </c>
      <c r="G55" s="351">
        <f>SUM(G56:G57)</f>
        <v>0</v>
      </c>
      <c r="H55" s="351">
        <f>SUM(H56:H57)</f>
        <v>0</v>
      </c>
      <c r="I55" s="351">
        <f>SUM(I56:I57)</f>
        <v>0</v>
      </c>
      <c r="J55" s="351">
        <f t="shared" ref="J55" si="22">SUM(J56:J57)</f>
        <v>0</v>
      </c>
      <c r="K55" s="53">
        <f>SUM(K56:K57)</f>
        <v>0</v>
      </c>
    </row>
    <row r="56" spans="1:11" ht="12.75">
      <c r="A56" s="352">
        <v>2</v>
      </c>
      <c r="B56" s="353">
        <v>1</v>
      </c>
      <c r="C56" s="353">
        <v>3</v>
      </c>
      <c r="D56" s="353">
        <v>2</v>
      </c>
      <c r="E56" s="353" t="s">
        <v>202</v>
      </c>
      <c r="F56" s="356" t="s">
        <v>83</v>
      </c>
      <c r="G56" s="355"/>
      <c r="H56" s="27"/>
      <c r="I56" s="27"/>
      <c r="J56" s="332">
        <f>SUBTOTAL(9,G56:I56)</f>
        <v>0</v>
      </c>
      <c r="K56" s="335">
        <f>IFERROR(J56/$J$18*100,"0.00")</f>
        <v>0</v>
      </c>
    </row>
    <row r="57" spans="1:11" ht="12.75">
      <c r="A57" s="352">
        <v>2</v>
      </c>
      <c r="B57" s="353">
        <v>1</v>
      </c>
      <c r="C57" s="353">
        <v>3</v>
      </c>
      <c r="D57" s="353">
        <v>2</v>
      </c>
      <c r="E57" s="353" t="s">
        <v>203</v>
      </c>
      <c r="F57" s="356" t="s">
        <v>84</v>
      </c>
      <c r="G57" s="355"/>
      <c r="H57" s="27"/>
      <c r="I57" s="27"/>
      <c r="J57" s="332">
        <f>SUBTOTAL(9,G57:I57)</f>
        <v>0</v>
      </c>
      <c r="K57" s="335">
        <f>IFERROR(J57/$J$18*100,"0.00")</f>
        <v>0</v>
      </c>
    </row>
    <row r="58" spans="1:11" ht="12.75">
      <c r="A58" s="344">
        <v>2</v>
      </c>
      <c r="B58" s="345">
        <v>1</v>
      </c>
      <c r="C58" s="345">
        <v>5</v>
      </c>
      <c r="D58" s="345"/>
      <c r="E58" s="345"/>
      <c r="F58" s="346" t="s">
        <v>243</v>
      </c>
      <c r="G58" s="347">
        <f>G59+G61+G63+G65</f>
        <v>0</v>
      </c>
      <c r="H58" s="347">
        <f>H59+H61+H63+H65</f>
        <v>15099508.080000002</v>
      </c>
      <c r="I58" s="347">
        <f>I59+I61+I63+I65</f>
        <v>0</v>
      </c>
      <c r="J58" s="347">
        <f>J59+J61+J63+J65</f>
        <v>15099508.080000002</v>
      </c>
      <c r="K58" s="347">
        <f t="shared" ref="K58" si="23">K59+K61+K63+K65</f>
        <v>3.6535863395135366</v>
      </c>
    </row>
    <row r="59" spans="1:11" ht="12.75">
      <c r="A59" s="348">
        <v>2</v>
      </c>
      <c r="B59" s="349">
        <v>1</v>
      </c>
      <c r="C59" s="349">
        <v>5</v>
      </c>
      <c r="D59" s="349">
        <v>1</v>
      </c>
      <c r="E59" s="349"/>
      <c r="F59" s="350" t="s">
        <v>85</v>
      </c>
      <c r="G59" s="351">
        <f>G60</f>
        <v>0</v>
      </c>
      <c r="H59" s="351">
        <f>H60</f>
        <v>7301475.3600000003</v>
      </c>
      <c r="I59" s="351">
        <f>I60</f>
        <v>0</v>
      </c>
      <c r="J59" s="351">
        <f>J60</f>
        <v>7301475.3600000003</v>
      </c>
      <c r="K59" s="53">
        <f t="shared" ref="K59" si="24">K60</f>
        <v>1.7667178620822115</v>
      </c>
    </row>
    <row r="60" spans="1:11" ht="12.75">
      <c r="A60" s="352">
        <v>2</v>
      </c>
      <c r="B60" s="353">
        <v>1</v>
      </c>
      <c r="C60" s="353">
        <v>5</v>
      </c>
      <c r="D60" s="353">
        <v>1</v>
      </c>
      <c r="E60" s="353" t="s">
        <v>202</v>
      </c>
      <c r="F60" s="356" t="s">
        <v>85</v>
      </c>
      <c r="G60" s="355"/>
      <c r="H60" s="27">
        <v>7301475.3600000003</v>
      </c>
      <c r="I60" s="27"/>
      <c r="J60" s="332">
        <f>SUBTOTAL(9,G60:I60)</f>
        <v>7301475.3600000003</v>
      </c>
      <c r="K60" s="335">
        <f>IFERROR(J60/$J$18*100,"0.00")</f>
        <v>1.7667178620822115</v>
      </c>
    </row>
    <row r="61" spans="1:11" ht="12.75">
      <c r="A61" s="348">
        <v>2</v>
      </c>
      <c r="B61" s="349">
        <v>1</v>
      </c>
      <c r="C61" s="349">
        <v>5</v>
      </c>
      <c r="D61" s="349">
        <v>2</v>
      </c>
      <c r="E61" s="349"/>
      <c r="F61" s="361" t="s">
        <v>86</v>
      </c>
      <c r="G61" s="351">
        <f>G62</f>
        <v>0</v>
      </c>
      <c r="H61" s="30">
        <f>H62</f>
        <v>6998765.4000000004</v>
      </c>
      <c r="I61" s="30">
        <f>I62</f>
        <v>0</v>
      </c>
      <c r="J61" s="30">
        <f>J62</f>
        <v>6998765.4000000004</v>
      </c>
      <c r="K61" s="53">
        <f>K62</f>
        <v>1.6934719676576373</v>
      </c>
    </row>
    <row r="62" spans="1:11" ht="12.75">
      <c r="A62" s="352">
        <v>2</v>
      </c>
      <c r="B62" s="353">
        <v>1</v>
      </c>
      <c r="C62" s="353">
        <v>5</v>
      </c>
      <c r="D62" s="353">
        <v>2</v>
      </c>
      <c r="E62" s="353" t="s">
        <v>202</v>
      </c>
      <c r="F62" s="356" t="s">
        <v>86</v>
      </c>
      <c r="G62" s="355"/>
      <c r="H62" s="27">
        <v>6998765.4000000004</v>
      </c>
      <c r="I62" s="27"/>
      <c r="J62" s="332">
        <f>SUBTOTAL(9,G62:I62)</f>
        <v>6998765.4000000004</v>
      </c>
      <c r="K62" s="335">
        <f>IFERROR(J62/$J$18*100,"0.00")</f>
        <v>1.6934719676576373</v>
      </c>
    </row>
    <row r="63" spans="1:11" ht="12.75">
      <c r="A63" s="348">
        <v>2</v>
      </c>
      <c r="B63" s="349">
        <v>1</v>
      </c>
      <c r="C63" s="349">
        <v>5</v>
      </c>
      <c r="D63" s="349">
        <v>3</v>
      </c>
      <c r="E63" s="349"/>
      <c r="F63" s="361" t="s">
        <v>87</v>
      </c>
      <c r="G63" s="351">
        <f>G64</f>
        <v>0</v>
      </c>
      <c r="H63" s="351">
        <f>H64</f>
        <v>799267.32</v>
      </c>
      <c r="I63" s="351">
        <f>I64</f>
        <v>0</v>
      </c>
      <c r="J63" s="351">
        <f>J64</f>
        <v>799267.32</v>
      </c>
      <c r="K63" s="53">
        <f t="shared" ref="K63" si="25">K64</f>
        <v>0.19339650977368755</v>
      </c>
    </row>
    <row r="64" spans="1:11" ht="12.75">
      <c r="A64" s="352">
        <v>2</v>
      </c>
      <c r="B64" s="353">
        <v>1</v>
      </c>
      <c r="C64" s="353">
        <v>5</v>
      </c>
      <c r="D64" s="353">
        <v>3</v>
      </c>
      <c r="E64" s="353" t="s">
        <v>202</v>
      </c>
      <c r="F64" s="356" t="s">
        <v>87</v>
      </c>
      <c r="G64" s="355"/>
      <c r="H64" s="355">
        <v>799267.32</v>
      </c>
      <c r="I64" s="355"/>
      <c r="J64" s="369">
        <f>SUBTOTAL(9,G64:I64)</f>
        <v>799267.32</v>
      </c>
      <c r="K64" s="334">
        <f>IFERROR(J64/$J$18*100,"0.00")</f>
        <v>0.19339650977368755</v>
      </c>
    </row>
    <row r="65" spans="1:11" ht="12.75">
      <c r="A65" s="348">
        <v>2</v>
      </c>
      <c r="B65" s="349">
        <v>1</v>
      </c>
      <c r="C65" s="349">
        <v>5</v>
      </c>
      <c r="D65" s="349">
        <v>4</v>
      </c>
      <c r="E65" s="349"/>
      <c r="F65" s="361" t="s">
        <v>88</v>
      </c>
      <c r="G65" s="351">
        <f>G66</f>
        <v>0</v>
      </c>
      <c r="H65" s="351">
        <f>H66</f>
        <v>0</v>
      </c>
      <c r="I65" s="351">
        <f>I66</f>
        <v>0</v>
      </c>
      <c r="J65" s="351">
        <f>J66</f>
        <v>0</v>
      </c>
      <c r="K65" s="53">
        <f t="shared" ref="K65" si="26">K66</f>
        <v>0</v>
      </c>
    </row>
    <row r="66" spans="1:11" ht="12.75">
      <c r="A66" s="352">
        <v>2</v>
      </c>
      <c r="B66" s="353">
        <v>1</v>
      </c>
      <c r="C66" s="353">
        <v>5</v>
      </c>
      <c r="D66" s="353">
        <v>4</v>
      </c>
      <c r="E66" s="353" t="s">
        <v>202</v>
      </c>
      <c r="F66" s="356" t="s">
        <v>88</v>
      </c>
      <c r="G66" s="355"/>
      <c r="H66" s="27"/>
      <c r="I66" s="27"/>
      <c r="J66" s="332">
        <f>SUBTOTAL(9,G66:I66)</f>
        <v>0</v>
      </c>
      <c r="K66" s="334">
        <f t="shared" ref="K66:K128" si="27">IFERROR(J66/$J$18*100,"0.00")</f>
        <v>0</v>
      </c>
    </row>
    <row r="67" spans="1:11" ht="12.75">
      <c r="A67" s="340">
        <v>2</v>
      </c>
      <c r="B67" s="341">
        <v>2</v>
      </c>
      <c r="C67" s="341"/>
      <c r="D67" s="341"/>
      <c r="E67" s="341"/>
      <c r="F67" s="342" t="s">
        <v>244</v>
      </c>
      <c r="G67" s="343">
        <f>+G68+G82+G87+G92+G99+G116+G125+G143</f>
        <v>796464.82</v>
      </c>
      <c r="H67" s="343">
        <f t="shared" ref="H67:I67" si="28">+H68+H82+H87+H92+H99+H116+H125+H143</f>
        <v>22762123.509999998</v>
      </c>
      <c r="I67" s="343">
        <f t="shared" si="28"/>
        <v>0</v>
      </c>
      <c r="J67" s="343">
        <f>+J68+J82+J87+J92+J99+J116+J125+J143</f>
        <v>23558588.329999998</v>
      </c>
      <c r="K67" s="343">
        <f t="shared" ref="K67" si="29">+K68+K82+K87+K92+K99+K116+K125+K143</f>
        <v>5.7004066652157448</v>
      </c>
    </row>
    <row r="68" spans="1:11" ht="12.75">
      <c r="A68" s="344">
        <v>2</v>
      </c>
      <c r="B68" s="345">
        <v>2</v>
      </c>
      <c r="C68" s="345">
        <v>1</v>
      </c>
      <c r="D68" s="345"/>
      <c r="E68" s="345"/>
      <c r="F68" s="346" t="s">
        <v>22</v>
      </c>
      <c r="G68" s="347">
        <f>+G69+G71+G73+G75+G78+G80</f>
        <v>0</v>
      </c>
      <c r="H68" s="347">
        <f>+H69+H71+H73+H75+H78+H80</f>
        <v>3504255.14</v>
      </c>
      <c r="I68" s="347">
        <f>+I69+I71+I73+I75+I78+I80</f>
        <v>0</v>
      </c>
      <c r="J68" s="347">
        <f>+J69+J71+J73+J75+J78+J80</f>
        <v>3504255.14</v>
      </c>
      <c r="K68" s="347">
        <f t="shared" ref="K68" si="30">+K69+K71+K73+K75+K78+K80</f>
        <v>0.84791495470189471</v>
      </c>
    </row>
    <row r="69" spans="1:11" ht="12.75">
      <c r="A69" s="348">
        <v>2</v>
      </c>
      <c r="B69" s="349">
        <v>2</v>
      </c>
      <c r="C69" s="349">
        <v>1</v>
      </c>
      <c r="D69" s="349">
        <v>2</v>
      </c>
      <c r="E69" s="349"/>
      <c r="F69" s="350" t="s">
        <v>89</v>
      </c>
      <c r="G69" s="351">
        <f>G70</f>
        <v>0</v>
      </c>
      <c r="H69" s="351">
        <f>H70</f>
        <v>0</v>
      </c>
      <c r="I69" s="351">
        <f>I70</f>
        <v>0</v>
      </c>
      <c r="J69" s="351">
        <f>J70</f>
        <v>0</v>
      </c>
      <c r="K69" s="53">
        <f t="shared" ref="K69" si="31">K70</f>
        <v>0</v>
      </c>
    </row>
    <row r="70" spans="1:11" ht="12.75">
      <c r="A70" s="352">
        <v>2</v>
      </c>
      <c r="B70" s="353">
        <v>2</v>
      </c>
      <c r="C70" s="353">
        <v>1</v>
      </c>
      <c r="D70" s="353">
        <v>2</v>
      </c>
      <c r="E70" s="353" t="s">
        <v>202</v>
      </c>
      <c r="F70" s="356" t="s">
        <v>89</v>
      </c>
      <c r="G70" s="355"/>
      <c r="H70" s="355"/>
      <c r="I70" s="355"/>
      <c r="J70" s="369">
        <f>SUBTOTAL(9,G70:I70)</f>
        <v>0</v>
      </c>
      <c r="K70" s="334">
        <f t="shared" si="27"/>
        <v>0</v>
      </c>
    </row>
    <row r="71" spans="1:11" ht="12.75">
      <c r="A71" s="348">
        <v>2</v>
      </c>
      <c r="B71" s="349">
        <v>2</v>
      </c>
      <c r="C71" s="349">
        <v>1</v>
      </c>
      <c r="D71" s="349">
        <v>3</v>
      </c>
      <c r="E71" s="349"/>
      <c r="F71" s="350" t="s">
        <v>90</v>
      </c>
      <c r="G71" s="351">
        <f>G72</f>
        <v>0</v>
      </c>
      <c r="H71" s="351">
        <f>H72</f>
        <v>584121.96</v>
      </c>
      <c r="I71" s="351">
        <f>I72</f>
        <v>0</v>
      </c>
      <c r="J71" s="351">
        <f>J72</f>
        <v>584121.96</v>
      </c>
      <c r="K71" s="53">
        <f t="shared" ref="K71" si="32">K72</f>
        <v>0.14133838018820227</v>
      </c>
    </row>
    <row r="72" spans="1:11" ht="12.75">
      <c r="A72" s="352">
        <v>2</v>
      </c>
      <c r="B72" s="353">
        <v>2</v>
      </c>
      <c r="C72" s="353">
        <v>1</v>
      </c>
      <c r="D72" s="353">
        <v>3</v>
      </c>
      <c r="E72" s="353" t="s">
        <v>202</v>
      </c>
      <c r="F72" s="356" t="s">
        <v>90</v>
      </c>
      <c r="G72" s="355"/>
      <c r="H72" s="27">
        <v>584121.96</v>
      </c>
      <c r="I72" s="27"/>
      <c r="J72" s="332">
        <f>SUBTOTAL(9,G72:I72)</f>
        <v>584121.96</v>
      </c>
      <c r="K72" s="334">
        <f t="shared" si="27"/>
        <v>0.14133838018820227</v>
      </c>
    </row>
    <row r="73" spans="1:11" ht="12.75">
      <c r="A73" s="348">
        <v>2</v>
      </c>
      <c r="B73" s="349">
        <v>2</v>
      </c>
      <c r="C73" s="349">
        <v>1</v>
      </c>
      <c r="D73" s="349">
        <v>5</v>
      </c>
      <c r="E73" s="349"/>
      <c r="F73" s="350" t="s">
        <v>91</v>
      </c>
      <c r="G73" s="351">
        <f>G74</f>
        <v>0</v>
      </c>
      <c r="H73" s="351">
        <f>H74</f>
        <v>2584391.1800000002</v>
      </c>
      <c r="I73" s="351">
        <f>I74</f>
        <v>0</v>
      </c>
      <c r="J73" s="351">
        <f>J74</f>
        <v>2584391.1800000002</v>
      </c>
      <c r="K73" s="53">
        <f t="shared" ref="K73" si="33">K74</f>
        <v>0.62533800844240939</v>
      </c>
    </row>
    <row r="74" spans="1:11" ht="12.75">
      <c r="A74" s="352">
        <v>2</v>
      </c>
      <c r="B74" s="353">
        <v>2</v>
      </c>
      <c r="C74" s="353">
        <v>1</v>
      </c>
      <c r="D74" s="353">
        <v>5</v>
      </c>
      <c r="E74" s="353" t="s">
        <v>202</v>
      </c>
      <c r="F74" s="356" t="s">
        <v>91</v>
      </c>
      <c r="G74" s="355"/>
      <c r="H74" s="27">
        <v>2584391.1800000002</v>
      </c>
      <c r="I74" s="27"/>
      <c r="J74" s="332">
        <f>SUBTOTAL(9,G74:I74)</f>
        <v>2584391.1800000002</v>
      </c>
      <c r="K74" s="334">
        <f t="shared" si="27"/>
        <v>0.62533800844240939</v>
      </c>
    </row>
    <row r="75" spans="1:11" ht="12.75">
      <c r="A75" s="348">
        <v>2</v>
      </c>
      <c r="B75" s="349">
        <v>2</v>
      </c>
      <c r="C75" s="349">
        <v>1</v>
      </c>
      <c r="D75" s="349">
        <v>6</v>
      </c>
      <c r="E75" s="349"/>
      <c r="F75" s="350" t="s">
        <v>23</v>
      </c>
      <c r="G75" s="351">
        <f>G76+G77</f>
        <v>0</v>
      </c>
      <c r="H75" s="351">
        <f>H76+H77</f>
        <v>0</v>
      </c>
      <c r="I75" s="351">
        <f>I76+I77</f>
        <v>0</v>
      </c>
      <c r="J75" s="351">
        <f>J76+J77</f>
        <v>0</v>
      </c>
      <c r="K75" s="53">
        <f t="shared" ref="K75" si="34">K76+K77</f>
        <v>0</v>
      </c>
    </row>
    <row r="76" spans="1:11" ht="12.75">
      <c r="A76" s="352">
        <v>2</v>
      </c>
      <c r="B76" s="353">
        <v>2</v>
      </c>
      <c r="C76" s="353">
        <v>1</v>
      </c>
      <c r="D76" s="353">
        <v>6</v>
      </c>
      <c r="E76" s="353" t="s">
        <v>202</v>
      </c>
      <c r="F76" s="356" t="s">
        <v>92</v>
      </c>
      <c r="G76" s="362"/>
      <c r="H76" s="27"/>
      <c r="I76" s="27"/>
      <c r="J76" s="332">
        <f>SUBTOTAL(9,G76:I76)</f>
        <v>0</v>
      </c>
      <c r="K76" s="334">
        <f t="shared" si="27"/>
        <v>0</v>
      </c>
    </row>
    <row r="77" spans="1:11" ht="12.75">
      <c r="A77" s="352">
        <v>2</v>
      </c>
      <c r="B77" s="353">
        <v>2</v>
      </c>
      <c r="C77" s="353">
        <v>1</v>
      </c>
      <c r="D77" s="353">
        <v>6</v>
      </c>
      <c r="E77" s="353" t="s">
        <v>203</v>
      </c>
      <c r="F77" s="356" t="s">
        <v>93</v>
      </c>
      <c r="G77" s="362"/>
      <c r="H77" s="27"/>
      <c r="I77" s="27"/>
      <c r="J77" s="332">
        <f>SUBTOTAL(9,G77:I77)</f>
        <v>0</v>
      </c>
      <c r="K77" s="334">
        <f t="shared" si="27"/>
        <v>0</v>
      </c>
    </row>
    <row r="78" spans="1:11" ht="12.75">
      <c r="A78" s="348">
        <v>2</v>
      </c>
      <c r="B78" s="349">
        <v>2</v>
      </c>
      <c r="C78" s="349">
        <v>1</v>
      </c>
      <c r="D78" s="349">
        <v>7</v>
      </c>
      <c r="E78" s="349"/>
      <c r="F78" s="350" t="s">
        <v>24</v>
      </c>
      <c r="G78" s="351">
        <f>G79</f>
        <v>0</v>
      </c>
      <c r="H78" s="351">
        <f>H79</f>
        <v>32568</v>
      </c>
      <c r="I78" s="351">
        <f>I79</f>
        <v>0</v>
      </c>
      <c r="J78" s="351">
        <f>J79</f>
        <v>32568</v>
      </c>
      <c r="K78" s="53">
        <f t="shared" ref="K78" si="35">K79</f>
        <v>7.8803891673056969E-3</v>
      </c>
    </row>
    <row r="79" spans="1:11" ht="12.75">
      <c r="A79" s="352">
        <v>2</v>
      </c>
      <c r="B79" s="353">
        <v>2</v>
      </c>
      <c r="C79" s="353">
        <v>1</v>
      </c>
      <c r="D79" s="353">
        <v>7</v>
      </c>
      <c r="E79" s="353" t="s">
        <v>202</v>
      </c>
      <c r="F79" s="356" t="s">
        <v>24</v>
      </c>
      <c r="G79" s="355"/>
      <c r="H79" s="333">
        <v>32568</v>
      </c>
      <c r="I79" s="333"/>
      <c r="J79" s="333">
        <f>SUBTOTAL(9,G79:I79)</f>
        <v>32568</v>
      </c>
      <c r="K79" s="334">
        <f t="shared" si="27"/>
        <v>7.8803891673056969E-3</v>
      </c>
    </row>
    <row r="80" spans="1:11" ht="12.75">
      <c r="A80" s="348">
        <v>2</v>
      </c>
      <c r="B80" s="349">
        <v>2</v>
      </c>
      <c r="C80" s="349">
        <v>1</v>
      </c>
      <c r="D80" s="349">
        <v>8</v>
      </c>
      <c r="E80" s="349"/>
      <c r="F80" s="350" t="s">
        <v>94</v>
      </c>
      <c r="G80" s="351">
        <f>G81</f>
        <v>0</v>
      </c>
      <c r="H80" s="351">
        <f>H81</f>
        <v>303174</v>
      </c>
      <c r="I80" s="351">
        <f>I81</f>
        <v>0</v>
      </c>
      <c r="J80" s="351">
        <f>J81</f>
        <v>303174</v>
      </c>
      <c r="K80" s="53">
        <f t="shared" ref="K80" si="36">K81</f>
        <v>7.3358176903977446E-2</v>
      </c>
    </row>
    <row r="81" spans="1:11" ht="12.75">
      <c r="A81" s="352">
        <v>2</v>
      </c>
      <c r="B81" s="353">
        <v>2</v>
      </c>
      <c r="C81" s="353">
        <v>1</v>
      </c>
      <c r="D81" s="353">
        <v>8</v>
      </c>
      <c r="E81" s="353" t="s">
        <v>202</v>
      </c>
      <c r="F81" s="356" t="s">
        <v>94</v>
      </c>
      <c r="G81" s="355"/>
      <c r="H81" s="30">
        <v>303174</v>
      </c>
      <c r="I81" s="30"/>
      <c r="J81" s="333">
        <f>SUBTOTAL(9,G81:I81)</f>
        <v>303174</v>
      </c>
      <c r="K81" s="334">
        <f t="shared" si="27"/>
        <v>7.3358176903977446E-2</v>
      </c>
    </row>
    <row r="82" spans="1:11" ht="12.75">
      <c r="A82" s="344">
        <v>2</v>
      </c>
      <c r="B82" s="345">
        <v>2</v>
      </c>
      <c r="C82" s="345">
        <v>2</v>
      </c>
      <c r="D82" s="345"/>
      <c r="E82" s="345"/>
      <c r="F82" s="346" t="s">
        <v>245</v>
      </c>
      <c r="G82" s="347">
        <f>+G83+G85</f>
        <v>0</v>
      </c>
      <c r="H82" s="347">
        <f>+H83+H85</f>
        <v>36476.160000000003</v>
      </c>
      <c r="I82" s="347">
        <f>+I83+I85</f>
        <v>0</v>
      </c>
      <c r="J82" s="347">
        <f>+J83+J85</f>
        <v>36476.160000000003</v>
      </c>
      <c r="K82" s="347">
        <f t="shared" ref="K82" si="37">+K83+K85</f>
        <v>8.8260358673823824E-3</v>
      </c>
    </row>
    <row r="83" spans="1:11" ht="12.75">
      <c r="A83" s="348">
        <v>2</v>
      </c>
      <c r="B83" s="349">
        <v>2</v>
      </c>
      <c r="C83" s="349">
        <v>2</v>
      </c>
      <c r="D83" s="349">
        <v>1</v>
      </c>
      <c r="E83" s="349"/>
      <c r="F83" s="350" t="s">
        <v>95</v>
      </c>
      <c r="G83" s="351">
        <f>G84</f>
        <v>0</v>
      </c>
      <c r="H83" s="351">
        <f>H84</f>
        <v>36476.160000000003</v>
      </c>
      <c r="I83" s="351">
        <f>I84</f>
        <v>0</v>
      </c>
      <c r="J83" s="351">
        <f>J84</f>
        <v>36476.160000000003</v>
      </c>
      <c r="K83" s="53">
        <f t="shared" ref="K83" si="38">K84</f>
        <v>8.8260358673823824E-3</v>
      </c>
    </row>
    <row r="84" spans="1:11" ht="12.75">
      <c r="A84" s="352">
        <v>2</v>
      </c>
      <c r="B84" s="353">
        <v>2</v>
      </c>
      <c r="C84" s="353">
        <v>2</v>
      </c>
      <c r="D84" s="353">
        <v>1</v>
      </c>
      <c r="E84" s="353" t="s">
        <v>202</v>
      </c>
      <c r="F84" s="356" t="s">
        <v>95</v>
      </c>
      <c r="G84" s="355"/>
      <c r="H84" s="27">
        <v>36476.160000000003</v>
      </c>
      <c r="I84" s="27"/>
      <c r="J84" s="332">
        <f>SUBTOTAL(9,G84:I84)</f>
        <v>36476.160000000003</v>
      </c>
      <c r="K84" s="334">
        <f t="shared" si="27"/>
        <v>8.8260358673823824E-3</v>
      </c>
    </row>
    <row r="85" spans="1:11" ht="12.75">
      <c r="A85" s="348">
        <v>2</v>
      </c>
      <c r="B85" s="349">
        <v>2</v>
      </c>
      <c r="C85" s="349">
        <v>2</v>
      </c>
      <c r="D85" s="349">
        <v>2</v>
      </c>
      <c r="E85" s="349"/>
      <c r="F85" s="350" t="s">
        <v>96</v>
      </c>
      <c r="G85" s="351">
        <f>G86</f>
        <v>0</v>
      </c>
      <c r="H85" s="30">
        <f>H86</f>
        <v>0</v>
      </c>
      <c r="I85" s="30">
        <f>I86</f>
        <v>0</v>
      </c>
      <c r="J85" s="30">
        <f>J86</f>
        <v>0</v>
      </c>
      <c r="K85" s="53">
        <f>K86</f>
        <v>0</v>
      </c>
    </row>
    <row r="86" spans="1:11" ht="12.75">
      <c r="A86" s="352">
        <v>2</v>
      </c>
      <c r="B86" s="353">
        <v>2</v>
      </c>
      <c r="C86" s="353">
        <v>2</v>
      </c>
      <c r="D86" s="353">
        <v>2</v>
      </c>
      <c r="E86" s="353" t="s">
        <v>202</v>
      </c>
      <c r="F86" s="356" t="s">
        <v>96</v>
      </c>
      <c r="G86" s="355"/>
      <c r="H86" s="27"/>
      <c r="I86" s="27"/>
      <c r="J86" s="332">
        <f>SUBTOTAL(9,G86:I86)</f>
        <v>0</v>
      </c>
      <c r="K86" s="334">
        <f t="shared" si="27"/>
        <v>0</v>
      </c>
    </row>
    <row r="87" spans="1:11" ht="12.75">
      <c r="A87" s="344">
        <v>2</v>
      </c>
      <c r="B87" s="345">
        <v>2</v>
      </c>
      <c r="C87" s="345">
        <v>3</v>
      </c>
      <c r="D87" s="345"/>
      <c r="E87" s="345"/>
      <c r="F87" s="346" t="s">
        <v>25</v>
      </c>
      <c r="G87" s="347">
        <f>+G88+G90</f>
        <v>0</v>
      </c>
      <c r="H87" s="347">
        <f>+H88+H90</f>
        <v>0</v>
      </c>
      <c r="I87" s="347">
        <f>+I88+I90</f>
        <v>0</v>
      </c>
      <c r="J87" s="347">
        <f>+J88+J90</f>
        <v>0</v>
      </c>
      <c r="K87" s="347">
        <f t="shared" ref="K87" si="39">+K88+K90</f>
        <v>0</v>
      </c>
    </row>
    <row r="88" spans="1:11" ht="12.75">
      <c r="A88" s="348">
        <v>2</v>
      </c>
      <c r="B88" s="349">
        <v>2</v>
      </c>
      <c r="C88" s="349">
        <v>3</v>
      </c>
      <c r="D88" s="349">
        <v>1</v>
      </c>
      <c r="E88" s="349"/>
      <c r="F88" s="350" t="s">
        <v>97</v>
      </c>
      <c r="G88" s="351">
        <f>G89</f>
        <v>0</v>
      </c>
      <c r="H88" s="351">
        <f>H89</f>
        <v>0</v>
      </c>
      <c r="I88" s="351">
        <f>I89</f>
        <v>0</v>
      </c>
      <c r="J88" s="351">
        <f>J89</f>
        <v>0</v>
      </c>
      <c r="K88" s="53">
        <f t="shared" ref="K88" si="40">K89</f>
        <v>0</v>
      </c>
    </row>
    <row r="89" spans="1:11" ht="12.75">
      <c r="A89" s="352">
        <v>2</v>
      </c>
      <c r="B89" s="353">
        <v>2</v>
      </c>
      <c r="C89" s="353">
        <v>3</v>
      </c>
      <c r="D89" s="353">
        <v>1</v>
      </c>
      <c r="E89" s="353" t="s">
        <v>202</v>
      </c>
      <c r="F89" s="356" t="s">
        <v>97</v>
      </c>
      <c r="G89" s="355"/>
      <c r="H89" s="355"/>
      <c r="I89" s="355"/>
      <c r="J89" s="369">
        <f>SUBTOTAL(9,G89:I89)</f>
        <v>0</v>
      </c>
      <c r="K89" s="334">
        <f t="shared" si="27"/>
        <v>0</v>
      </c>
    </row>
    <row r="90" spans="1:11" ht="12.75">
      <c r="A90" s="348">
        <v>2</v>
      </c>
      <c r="B90" s="349">
        <v>2</v>
      </c>
      <c r="C90" s="349">
        <v>3</v>
      </c>
      <c r="D90" s="349">
        <v>2</v>
      </c>
      <c r="E90" s="349"/>
      <c r="F90" s="350" t="s">
        <v>98</v>
      </c>
      <c r="G90" s="351">
        <f>G91</f>
        <v>0</v>
      </c>
      <c r="H90" s="351">
        <f>H91</f>
        <v>0</v>
      </c>
      <c r="I90" s="351">
        <f>I91</f>
        <v>0</v>
      </c>
      <c r="J90" s="351">
        <f>J91</f>
        <v>0</v>
      </c>
      <c r="K90" s="53">
        <f t="shared" ref="K90" si="41">K91</f>
        <v>0</v>
      </c>
    </row>
    <row r="91" spans="1:11" ht="12.75">
      <c r="A91" s="352">
        <v>2</v>
      </c>
      <c r="B91" s="353">
        <v>2</v>
      </c>
      <c r="C91" s="353">
        <v>3</v>
      </c>
      <c r="D91" s="353">
        <v>2</v>
      </c>
      <c r="E91" s="353" t="s">
        <v>202</v>
      </c>
      <c r="F91" s="356" t="s">
        <v>98</v>
      </c>
      <c r="G91" s="355"/>
      <c r="H91" s="355"/>
      <c r="I91" s="355"/>
      <c r="J91" s="369">
        <f>SUBTOTAL(9,G91:I91)</f>
        <v>0</v>
      </c>
      <c r="K91" s="334">
        <f t="shared" si="27"/>
        <v>0</v>
      </c>
    </row>
    <row r="92" spans="1:11" ht="12.75">
      <c r="A92" s="344">
        <v>2</v>
      </c>
      <c r="B92" s="345">
        <v>2</v>
      </c>
      <c r="C92" s="345">
        <v>4</v>
      </c>
      <c r="D92" s="345"/>
      <c r="E92" s="345"/>
      <c r="F92" s="346" t="s">
        <v>99</v>
      </c>
      <c r="G92" s="347">
        <f>+G93+G95+G97</f>
        <v>0</v>
      </c>
      <c r="H92" s="347">
        <f>+H93+H95+H97</f>
        <v>0</v>
      </c>
      <c r="I92" s="347">
        <f>+I93+I95+I97</f>
        <v>0</v>
      </c>
      <c r="J92" s="347">
        <f>+J93+J95+J97</f>
        <v>0</v>
      </c>
      <c r="K92" s="347">
        <f t="shared" ref="K92" si="42">+K93+K95+K97</f>
        <v>0</v>
      </c>
    </row>
    <row r="93" spans="1:11" ht="12.75">
      <c r="A93" s="348">
        <v>2</v>
      </c>
      <c r="B93" s="349">
        <v>2</v>
      </c>
      <c r="C93" s="349">
        <v>4</v>
      </c>
      <c r="D93" s="349">
        <v>1</v>
      </c>
      <c r="E93" s="349"/>
      <c r="F93" s="361" t="s">
        <v>1026</v>
      </c>
      <c r="G93" s="351">
        <f>G94</f>
        <v>0</v>
      </c>
      <c r="H93" s="351">
        <f>H94</f>
        <v>0</v>
      </c>
      <c r="I93" s="351">
        <f>I94</f>
        <v>0</v>
      </c>
      <c r="J93" s="351">
        <f>J94</f>
        <v>0</v>
      </c>
      <c r="K93" s="53">
        <f t="shared" ref="K93" si="43">K94</f>
        <v>0</v>
      </c>
    </row>
    <row r="94" spans="1:11" ht="12.75">
      <c r="A94" s="352">
        <v>2</v>
      </c>
      <c r="B94" s="353">
        <v>2</v>
      </c>
      <c r="C94" s="353">
        <v>4</v>
      </c>
      <c r="D94" s="353">
        <v>1</v>
      </c>
      <c r="E94" s="353" t="s">
        <v>202</v>
      </c>
      <c r="F94" s="354" t="s">
        <v>1026</v>
      </c>
      <c r="G94" s="355"/>
      <c r="H94" s="27"/>
      <c r="I94" s="27"/>
      <c r="J94" s="332">
        <f>SUBTOTAL(9,G94:I94)</f>
        <v>0</v>
      </c>
      <c r="K94" s="334">
        <f t="shared" si="27"/>
        <v>0</v>
      </c>
    </row>
    <row r="95" spans="1:11" ht="12.75">
      <c r="A95" s="348">
        <v>2</v>
      </c>
      <c r="B95" s="349">
        <v>2</v>
      </c>
      <c r="C95" s="349">
        <v>4</v>
      </c>
      <c r="D95" s="349">
        <v>2</v>
      </c>
      <c r="E95" s="349"/>
      <c r="F95" s="361" t="s">
        <v>26</v>
      </c>
      <c r="G95" s="351">
        <f>G96</f>
        <v>0</v>
      </c>
      <c r="H95" s="351">
        <f>H96</f>
        <v>0</v>
      </c>
      <c r="I95" s="351">
        <f>I96</f>
        <v>0</v>
      </c>
      <c r="J95" s="351">
        <f>J96</f>
        <v>0</v>
      </c>
      <c r="K95" s="53">
        <f t="shared" ref="K95" si="44">K96</f>
        <v>0</v>
      </c>
    </row>
    <row r="96" spans="1:11" ht="12.75">
      <c r="A96" s="352">
        <v>2</v>
      </c>
      <c r="B96" s="353">
        <v>2</v>
      </c>
      <c r="C96" s="353">
        <v>4</v>
      </c>
      <c r="D96" s="353">
        <v>2</v>
      </c>
      <c r="E96" s="353" t="s">
        <v>202</v>
      </c>
      <c r="F96" s="356" t="s">
        <v>26</v>
      </c>
      <c r="G96" s="355"/>
      <c r="H96" s="27"/>
      <c r="I96" s="27"/>
      <c r="J96" s="332">
        <f>SUBTOTAL(9,G96:I96)</f>
        <v>0</v>
      </c>
      <c r="K96" s="334">
        <f t="shared" si="27"/>
        <v>0</v>
      </c>
    </row>
    <row r="97" spans="1:11" ht="12.75">
      <c r="A97" s="348">
        <v>2</v>
      </c>
      <c r="B97" s="349">
        <v>2</v>
      </c>
      <c r="C97" s="349">
        <v>4</v>
      </c>
      <c r="D97" s="349">
        <v>4</v>
      </c>
      <c r="E97" s="349"/>
      <c r="F97" s="361" t="s">
        <v>100</v>
      </c>
      <c r="G97" s="351">
        <f>G98</f>
        <v>0</v>
      </c>
      <c r="H97" s="351">
        <f>H98</f>
        <v>0</v>
      </c>
      <c r="I97" s="351">
        <f>I98</f>
        <v>0</v>
      </c>
      <c r="J97" s="351">
        <f>J98</f>
        <v>0</v>
      </c>
      <c r="K97" s="53">
        <f t="shared" ref="K97" si="45">K98</f>
        <v>0</v>
      </c>
    </row>
    <row r="98" spans="1:11" ht="12.75">
      <c r="A98" s="352">
        <v>2</v>
      </c>
      <c r="B98" s="353">
        <v>2</v>
      </c>
      <c r="C98" s="353">
        <v>4</v>
      </c>
      <c r="D98" s="353">
        <v>4</v>
      </c>
      <c r="E98" s="353" t="s">
        <v>202</v>
      </c>
      <c r="F98" s="356" t="s">
        <v>100</v>
      </c>
      <c r="G98" s="355"/>
      <c r="H98" s="27"/>
      <c r="I98" s="27"/>
      <c r="J98" s="332">
        <f>SUBTOTAL(9,G98:I98)</f>
        <v>0</v>
      </c>
      <c r="K98" s="53">
        <f t="shared" si="27"/>
        <v>0</v>
      </c>
    </row>
    <row r="99" spans="1:11" ht="12.75">
      <c r="A99" s="344">
        <v>2</v>
      </c>
      <c r="B99" s="345">
        <v>2</v>
      </c>
      <c r="C99" s="345">
        <v>5</v>
      </c>
      <c r="D99" s="345"/>
      <c r="E99" s="345"/>
      <c r="F99" s="346" t="s">
        <v>101</v>
      </c>
      <c r="G99" s="347">
        <f>+G100+G102+G104+G110+G112+G114</f>
        <v>0</v>
      </c>
      <c r="H99" s="347">
        <f t="shared" ref="H99:I99" si="46">+H100+H102+H104+H110+H112+H114</f>
        <v>490500</v>
      </c>
      <c r="I99" s="347">
        <f t="shared" si="46"/>
        <v>0</v>
      </c>
      <c r="J99" s="347">
        <f>+J100+J102+J104+J110+J112+J114</f>
        <v>490500</v>
      </c>
      <c r="K99" s="347">
        <f t="shared" ref="K99" si="47">+K100+K102+K104+K110+K112</f>
        <v>0.11868493265056018</v>
      </c>
    </row>
    <row r="100" spans="1:11" ht="12.75">
      <c r="A100" s="348">
        <v>2</v>
      </c>
      <c r="B100" s="349">
        <v>2</v>
      </c>
      <c r="C100" s="349">
        <v>5</v>
      </c>
      <c r="D100" s="349">
        <v>1</v>
      </c>
      <c r="E100" s="349"/>
      <c r="F100" s="361" t="s">
        <v>102</v>
      </c>
      <c r="G100" s="351">
        <f>G101</f>
        <v>0</v>
      </c>
      <c r="H100" s="351">
        <f>H101</f>
        <v>490500</v>
      </c>
      <c r="I100" s="351">
        <f>I101</f>
        <v>0</v>
      </c>
      <c r="J100" s="351">
        <f>J101</f>
        <v>490500</v>
      </c>
      <c r="K100" s="53">
        <f t="shared" ref="K100" si="48">K101</f>
        <v>0.11868493265056018</v>
      </c>
    </row>
    <row r="101" spans="1:11" ht="12.75">
      <c r="A101" s="352">
        <v>2</v>
      </c>
      <c r="B101" s="353">
        <v>2</v>
      </c>
      <c r="C101" s="353">
        <v>5</v>
      </c>
      <c r="D101" s="353">
        <v>1</v>
      </c>
      <c r="E101" s="353" t="s">
        <v>202</v>
      </c>
      <c r="F101" s="356" t="s">
        <v>102</v>
      </c>
      <c r="G101" s="355"/>
      <c r="H101" s="28">
        <v>490500</v>
      </c>
      <c r="I101" s="28"/>
      <c r="J101" s="332">
        <f>SUBTOTAL(9,G101:I101)</f>
        <v>490500</v>
      </c>
      <c r="K101" s="334">
        <f t="shared" si="27"/>
        <v>0.11868493265056018</v>
      </c>
    </row>
    <row r="102" spans="1:11" ht="12.75">
      <c r="A102" s="348">
        <v>2</v>
      </c>
      <c r="B102" s="349">
        <v>2</v>
      </c>
      <c r="C102" s="349">
        <v>5</v>
      </c>
      <c r="D102" s="349">
        <v>2</v>
      </c>
      <c r="E102" s="349"/>
      <c r="F102" s="350" t="s">
        <v>1027</v>
      </c>
      <c r="G102" s="351">
        <f>G103</f>
        <v>0</v>
      </c>
      <c r="H102" s="351">
        <f>H103</f>
        <v>0</v>
      </c>
      <c r="I102" s="351">
        <f>I103</f>
        <v>0</v>
      </c>
      <c r="J102" s="351">
        <f>J103</f>
        <v>0</v>
      </c>
      <c r="K102" s="53">
        <f t="shared" ref="K102" si="49">K103</f>
        <v>0</v>
      </c>
    </row>
    <row r="103" spans="1:11" ht="12.75">
      <c r="A103" s="352">
        <v>2</v>
      </c>
      <c r="B103" s="353">
        <v>2</v>
      </c>
      <c r="C103" s="353">
        <v>5</v>
      </c>
      <c r="D103" s="353">
        <v>2</v>
      </c>
      <c r="E103" s="353" t="s">
        <v>202</v>
      </c>
      <c r="F103" s="356" t="s">
        <v>1027</v>
      </c>
      <c r="G103" s="355"/>
      <c r="H103" s="27"/>
      <c r="I103" s="27"/>
      <c r="J103" s="332">
        <f>SUBTOTAL(9,G103:I103)</f>
        <v>0</v>
      </c>
      <c r="K103" s="334">
        <f t="shared" si="27"/>
        <v>0</v>
      </c>
    </row>
    <row r="104" spans="1:11" ht="12.75">
      <c r="A104" s="348">
        <v>2</v>
      </c>
      <c r="B104" s="349">
        <v>2</v>
      </c>
      <c r="C104" s="349">
        <v>5</v>
      </c>
      <c r="D104" s="349">
        <v>3</v>
      </c>
      <c r="E104" s="349"/>
      <c r="F104" s="350" t="s">
        <v>1028</v>
      </c>
      <c r="G104" s="351">
        <f>SUM(G105:G109)</f>
        <v>0</v>
      </c>
      <c r="H104" s="351">
        <f>SUM(H105:H109)</f>
        <v>0</v>
      </c>
      <c r="I104" s="351">
        <f>SUM(I105:I109)</f>
        <v>0</v>
      </c>
      <c r="J104" s="351">
        <f>SUM(J105:J109)</f>
        <v>0</v>
      </c>
      <c r="K104" s="53">
        <f>SUM(K105:K109)</f>
        <v>0</v>
      </c>
    </row>
    <row r="105" spans="1:11" ht="12.75">
      <c r="A105" s="352">
        <v>2</v>
      </c>
      <c r="B105" s="353">
        <v>2</v>
      </c>
      <c r="C105" s="353">
        <v>5</v>
      </c>
      <c r="D105" s="353">
        <v>3</v>
      </c>
      <c r="E105" s="353" t="s">
        <v>202</v>
      </c>
      <c r="F105" s="356" t="s">
        <v>103</v>
      </c>
      <c r="G105" s="355"/>
      <c r="H105" s="355"/>
      <c r="I105" s="355"/>
      <c r="J105" s="369">
        <f>SUBTOTAL(9,G105:I105)</f>
        <v>0</v>
      </c>
      <c r="K105" s="334">
        <f t="shared" si="27"/>
        <v>0</v>
      </c>
    </row>
    <row r="106" spans="1:11" ht="12.75">
      <c r="A106" s="352">
        <v>2</v>
      </c>
      <c r="B106" s="353">
        <v>2</v>
      </c>
      <c r="C106" s="353">
        <v>5</v>
      </c>
      <c r="D106" s="353">
        <v>3</v>
      </c>
      <c r="E106" s="353" t="s">
        <v>203</v>
      </c>
      <c r="F106" s="356" t="s">
        <v>104</v>
      </c>
      <c r="G106" s="355"/>
      <c r="H106" s="355"/>
      <c r="I106" s="355"/>
      <c r="J106" s="369">
        <f t="shared" ref="J106:J111" si="50">SUBTOTAL(9,G106:I106)</f>
        <v>0</v>
      </c>
      <c r="K106" s="334">
        <f t="shared" si="27"/>
        <v>0</v>
      </c>
    </row>
    <row r="107" spans="1:11" ht="12.75">
      <c r="A107" s="352">
        <v>2</v>
      </c>
      <c r="B107" s="353">
        <v>2</v>
      </c>
      <c r="C107" s="353">
        <v>5</v>
      </c>
      <c r="D107" s="353">
        <v>3</v>
      </c>
      <c r="E107" s="353" t="s">
        <v>204</v>
      </c>
      <c r="F107" s="356" t="s">
        <v>105</v>
      </c>
      <c r="G107" s="355"/>
      <c r="H107" s="355"/>
      <c r="I107" s="355"/>
      <c r="J107" s="369">
        <f t="shared" si="50"/>
        <v>0</v>
      </c>
      <c r="K107" s="334">
        <f t="shared" si="27"/>
        <v>0</v>
      </c>
    </row>
    <row r="108" spans="1:11" ht="12.75">
      <c r="A108" s="352">
        <v>2</v>
      </c>
      <c r="B108" s="353">
        <v>2</v>
      </c>
      <c r="C108" s="353">
        <v>5</v>
      </c>
      <c r="D108" s="353">
        <v>3</v>
      </c>
      <c r="E108" s="353" t="s">
        <v>205</v>
      </c>
      <c r="F108" s="356" t="s">
        <v>106</v>
      </c>
      <c r="G108" s="355"/>
      <c r="H108" s="355"/>
      <c r="I108" s="355"/>
      <c r="J108" s="369">
        <f t="shared" si="50"/>
        <v>0</v>
      </c>
      <c r="K108" s="334">
        <f t="shared" si="27"/>
        <v>0</v>
      </c>
    </row>
    <row r="109" spans="1:11" ht="12.75">
      <c r="A109" s="352">
        <v>2</v>
      </c>
      <c r="B109" s="353">
        <v>2</v>
      </c>
      <c r="C109" s="353">
        <v>5</v>
      </c>
      <c r="D109" s="353">
        <v>3</v>
      </c>
      <c r="E109" s="353" t="s">
        <v>208</v>
      </c>
      <c r="F109" s="356" t="s">
        <v>107</v>
      </c>
      <c r="G109" s="355"/>
      <c r="H109" s="355"/>
      <c r="I109" s="355"/>
      <c r="J109" s="369">
        <f t="shared" si="50"/>
        <v>0</v>
      </c>
      <c r="K109" s="334">
        <f t="shared" si="27"/>
        <v>0</v>
      </c>
    </row>
    <row r="110" spans="1:11" ht="12.75">
      <c r="A110" s="348">
        <v>2</v>
      </c>
      <c r="B110" s="349">
        <v>2</v>
      </c>
      <c r="C110" s="349">
        <v>5</v>
      </c>
      <c r="D110" s="349">
        <v>4</v>
      </c>
      <c r="E110" s="349"/>
      <c r="F110" s="361" t="s">
        <v>108</v>
      </c>
      <c r="G110" s="351">
        <f>G111</f>
        <v>0</v>
      </c>
      <c r="H110" s="351">
        <f>H111</f>
        <v>0</v>
      </c>
      <c r="I110" s="351">
        <f>I111</f>
        <v>0</v>
      </c>
      <c r="J110" s="351">
        <f>J111</f>
        <v>0</v>
      </c>
      <c r="K110" s="53">
        <f t="shared" ref="K110" si="51">K111</f>
        <v>0</v>
      </c>
    </row>
    <row r="111" spans="1:11" ht="12.75">
      <c r="A111" s="352">
        <v>2</v>
      </c>
      <c r="B111" s="353">
        <v>2</v>
      </c>
      <c r="C111" s="353">
        <v>5</v>
      </c>
      <c r="D111" s="353">
        <v>4</v>
      </c>
      <c r="E111" s="353" t="s">
        <v>202</v>
      </c>
      <c r="F111" s="356" t="s">
        <v>108</v>
      </c>
      <c r="G111" s="355"/>
      <c r="H111" s="355"/>
      <c r="I111" s="355"/>
      <c r="J111" s="369">
        <f t="shared" si="50"/>
        <v>0</v>
      </c>
      <c r="K111" s="334">
        <f t="shared" si="27"/>
        <v>0</v>
      </c>
    </row>
    <row r="112" spans="1:11" ht="12.75">
      <c r="A112" s="348">
        <v>2</v>
      </c>
      <c r="B112" s="349">
        <v>2</v>
      </c>
      <c r="C112" s="349">
        <v>5</v>
      </c>
      <c r="D112" s="349">
        <v>8</v>
      </c>
      <c r="E112" s="349"/>
      <c r="F112" s="350" t="s">
        <v>109</v>
      </c>
      <c r="G112" s="351">
        <f>G113</f>
        <v>0</v>
      </c>
      <c r="H112" s="30">
        <f>H113</f>
        <v>0</v>
      </c>
      <c r="I112" s="30">
        <f>I113</f>
        <v>0</v>
      </c>
      <c r="J112" s="30">
        <f>J113</f>
        <v>0</v>
      </c>
      <c r="K112" s="334">
        <f t="shared" si="27"/>
        <v>0</v>
      </c>
    </row>
    <row r="113" spans="1:11" ht="12.75">
      <c r="A113" s="352">
        <v>2</v>
      </c>
      <c r="B113" s="353">
        <v>2</v>
      </c>
      <c r="C113" s="353">
        <v>5</v>
      </c>
      <c r="D113" s="353">
        <v>8</v>
      </c>
      <c r="E113" s="353" t="s">
        <v>202</v>
      </c>
      <c r="F113" s="356" t="s">
        <v>109</v>
      </c>
      <c r="G113" s="355"/>
      <c r="H113" s="27"/>
      <c r="I113" s="27"/>
      <c r="J113" s="332">
        <f>SUBTOTAL(9,G113:I113)</f>
        <v>0</v>
      </c>
      <c r="K113" s="334">
        <f t="shared" si="27"/>
        <v>0</v>
      </c>
    </row>
    <row r="114" spans="1:11" ht="12.75">
      <c r="A114" s="348">
        <v>2</v>
      </c>
      <c r="B114" s="349">
        <v>2</v>
      </c>
      <c r="C114" s="349">
        <v>5</v>
      </c>
      <c r="D114" s="349">
        <v>9</v>
      </c>
      <c r="E114" s="349"/>
      <c r="F114" s="350" t="s">
        <v>1072</v>
      </c>
      <c r="G114" s="363">
        <f>+G115</f>
        <v>0</v>
      </c>
      <c r="H114" s="363">
        <f>+H115</f>
        <v>0</v>
      </c>
      <c r="I114" s="363">
        <f>+I115</f>
        <v>0</v>
      </c>
      <c r="J114" s="363">
        <f>+J115</f>
        <v>0</v>
      </c>
      <c r="K114" s="53">
        <f t="shared" ref="K114" si="52">+K115</f>
        <v>0</v>
      </c>
    </row>
    <row r="115" spans="1:11" ht="12.75">
      <c r="A115" s="352">
        <v>2</v>
      </c>
      <c r="B115" s="353">
        <v>2</v>
      </c>
      <c r="C115" s="353">
        <v>5</v>
      </c>
      <c r="D115" s="353">
        <v>9</v>
      </c>
      <c r="E115" s="353" t="s">
        <v>202</v>
      </c>
      <c r="F115" s="356" t="s">
        <v>1030</v>
      </c>
      <c r="G115" s="355"/>
      <c r="H115" s="27"/>
      <c r="I115" s="27"/>
      <c r="J115" s="332">
        <f>SUBTOTAL(9,G115:I115)</f>
        <v>0</v>
      </c>
      <c r="K115" s="334">
        <f t="shared" si="27"/>
        <v>0</v>
      </c>
    </row>
    <row r="116" spans="1:11" ht="12.75">
      <c r="A116" s="344">
        <v>2</v>
      </c>
      <c r="B116" s="345">
        <v>2</v>
      </c>
      <c r="C116" s="345">
        <v>6</v>
      </c>
      <c r="D116" s="345"/>
      <c r="E116" s="345"/>
      <c r="F116" s="346" t="s">
        <v>110</v>
      </c>
      <c r="G116" s="347">
        <f>+G117+G119+G121+G123</f>
        <v>0</v>
      </c>
      <c r="H116" s="32">
        <f>+H117+H119+H121+H123</f>
        <v>273057.94</v>
      </c>
      <c r="I116" s="32">
        <f>+I117+I119+I121+I123</f>
        <v>0</v>
      </c>
      <c r="J116" s="32">
        <f>+J117+J119+J121+J123</f>
        <v>273057.94</v>
      </c>
      <c r="K116" s="32">
        <f>+K117+K119+K121+K123</f>
        <v>6.6071076898268521E-2</v>
      </c>
    </row>
    <row r="117" spans="1:11" ht="12.75">
      <c r="A117" s="348">
        <v>2</v>
      </c>
      <c r="B117" s="349">
        <v>2</v>
      </c>
      <c r="C117" s="349">
        <v>6</v>
      </c>
      <c r="D117" s="349">
        <v>1</v>
      </c>
      <c r="E117" s="349"/>
      <c r="F117" s="361" t="s">
        <v>246</v>
      </c>
      <c r="G117" s="351">
        <f>G118</f>
        <v>0</v>
      </c>
      <c r="H117" s="351">
        <f>H118</f>
        <v>273057.94</v>
      </c>
      <c r="I117" s="351">
        <f>I118</f>
        <v>0</v>
      </c>
      <c r="J117" s="351">
        <f t="shared" ref="J117:K117" si="53">J118</f>
        <v>273057.94</v>
      </c>
      <c r="K117" s="53">
        <f t="shared" si="53"/>
        <v>6.6071076898268521E-2</v>
      </c>
    </row>
    <row r="118" spans="1:11" ht="12.75">
      <c r="A118" s="352">
        <v>2</v>
      </c>
      <c r="B118" s="353">
        <v>2</v>
      </c>
      <c r="C118" s="353">
        <v>6</v>
      </c>
      <c r="D118" s="353">
        <v>1</v>
      </c>
      <c r="E118" s="353" t="s">
        <v>202</v>
      </c>
      <c r="F118" s="356" t="s">
        <v>246</v>
      </c>
      <c r="G118" s="355"/>
      <c r="H118" s="27">
        <v>273057.94</v>
      </c>
      <c r="I118" s="27"/>
      <c r="J118" s="332">
        <f>SUBTOTAL(9,G118:I118)</f>
        <v>273057.94</v>
      </c>
      <c r="K118" s="334">
        <f t="shared" si="27"/>
        <v>6.6071076898268521E-2</v>
      </c>
    </row>
    <row r="119" spans="1:11" ht="12.75">
      <c r="A119" s="348">
        <v>2</v>
      </c>
      <c r="B119" s="349">
        <v>2</v>
      </c>
      <c r="C119" s="349">
        <v>6</v>
      </c>
      <c r="D119" s="349">
        <v>2</v>
      </c>
      <c r="E119" s="349"/>
      <c r="F119" s="361" t="s">
        <v>111</v>
      </c>
      <c r="G119" s="351">
        <f>G120</f>
        <v>0</v>
      </c>
      <c r="H119" s="351">
        <f>H120</f>
        <v>0</v>
      </c>
      <c r="I119" s="351">
        <f>I120</f>
        <v>0</v>
      </c>
      <c r="J119" s="351">
        <f>J120</f>
        <v>0</v>
      </c>
      <c r="K119" s="53">
        <f t="shared" ref="K119" si="54">K120</f>
        <v>0</v>
      </c>
    </row>
    <row r="120" spans="1:11" ht="12.75">
      <c r="A120" s="352">
        <v>2</v>
      </c>
      <c r="B120" s="353">
        <v>2</v>
      </c>
      <c r="C120" s="353">
        <v>6</v>
      </c>
      <c r="D120" s="353">
        <v>2</v>
      </c>
      <c r="E120" s="353" t="s">
        <v>202</v>
      </c>
      <c r="F120" s="356" t="s">
        <v>111</v>
      </c>
      <c r="G120" s="355"/>
      <c r="H120" s="27"/>
      <c r="I120" s="27"/>
      <c r="J120" s="332">
        <f>SUBTOTAL(9,G120:I120)</f>
        <v>0</v>
      </c>
      <c r="K120" s="334">
        <f t="shared" si="27"/>
        <v>0</v>
      </c>
    </row>
    <row r="121" spans="1:11" ht="12.75">
      <c r="A121" s="348">
        <v>2</v>
      </c>
      <c r="B121" s="349">
        <v>2</v>
      </c>
      <c r="C121" s="349">
        <v>6</v>
      </c>
      <c r="D121" s="349">
        <v>3</v>
      </c>
      <c r="E121" s="349"/>
      <c r="F121" s="361" t="s">
        <v>112</v>
      </c>
      <c r="G121" s="351">
        <f>G122</f>
        <v>0</v>
      </c>
      <c r="H121" s="351">
        <f>H122</f>
        <v>0</v>
      </c>
      <c r="I121" s="351">
        <f>I122</f>
        <v>0</v>
      </c>
      <c r="J121" s="351">
        <f>J122</f>
        <v>0</v>
      </c>
      <c r="K121" s="53">
        <f t="shared" ref="K121" si="55">K122</f>
        <v>0</v>
      </c>
    </row>
    <row r="122" spans="1:11" ht="12.75">
      <c r="A122" s="352">
        <v>2</v>
      </c>
      <c r="B122" s="353">
        <v>2</v>
      </c>
      <c r="C122" s="353">
        <v>6</v>
      </c>
      <c r="D122" s="353">
        <v>3</v>
      </c>
      <c r="E122" s="353" t="s">
        <v>202</v>
      </c>
      <c r="F122" s="356" t="s">
        <v>112</v>
      </c>
      <c r="G122" s="355"/>
      <c r="H122" s="27"/>
      <c r="I122" s="27"/>
      <c r="J122" s="332">
        <f>SUBTOTAL(9,G122:I122)</f>
        <v>0</v>
      </c>
      <c r="K122" s="334">
        <f t="shared" si="27"/>
        <v>0</v>
      </c>
    </row>
    <row r="123" spans="1:11" ht="12.75">
      <c r="A123" s="348">
        <v>2</v>
      </c>
      <c r="B123" s="349">
        <v>2</v>
      </c>
      <c r="C123" s="349">
        <v>6</v>
      </c>
      <c r="D123" s="349">
        <v>9</v>
      </c>
      <c r="E123" s="349"/>
      <c r="F123" s="350" t="s">
        <v>207</v>
      </c>
      <c r="G123" s="363">
        <f>+G124</f>
        <v>0</v>
      </c>
      <c r="H123" s="363">
        <f>+H124</f>
        <v>0</v>
      </c>
      <c r="I123" s="363">
        <f>+I124</f>
        <v>0</v>
      </c>
      <c r="J123" s="363">
        <f>+J124</f>
        <v>0</v>
      </c>
      <c r="K123" s="53">
        <f t="shared" ref="K123" si="56">+K124</f>
        <v>0</v>
      </c>
    </row>
    <row r="124" spans="1:11" ht="12.75">
      <c r="A124" s="352">
        <v>2</v>
      </c>
      <c r="B124" s="353">
        <v>2</v>
      </c>
      <c r="C124" s="353">
        <v>6</v>
      </c>
      <c r="D124" s="353">
        <v>9</v>
      </c>
      <c r="E124" s="353" t="s">
        <v>202</v>
      </c>
      <c r="F124" s="356" t="s">
        <v>207</v>
      </c>
      <c r="G124" s="355"/>
      <c r="H124" s="27"/>
      <c r="I124" s="27"/>
      <c r="J124" s="332">
        <f>SUBTOTAL(9,G124:I124)</f>
        <v>0</v>
      </c>
      <c r="K124" s="334">
        <f t="shared" si="27"/>
        <v>0</v>
      </c>
    </row>
    <row r="125" spans="1:11" ht="12.75">
      <c r="A125" s="344">
        <v>2</v>
      </c>
      <c r="B125" s="345">
        <v>2</v>
      </c>
      <c r="C125" s="345">
        <v>7</v>
      </c>
      <c r="D125" s="345"/>
      <c r="E125" s="345"/>
      <c r="F125" s="346" t="s">
        <v>113</v>
      </c>
      <c r="G125" s="347">
        <f>+G126+G131+G141</f>
        <v>0</v>
      </c>
      <c r="H125" s="347">
        <f>+H126+H131+H141</f>
        <v>10161321.59</v>
      </c>
      <c r="I125" s="347">
        <f>+I126+I131+I141</f>
        <v>0</v>
      </c>
      <c r="J125" s="347">
        <f>+J126+J131+J141</f>
        <v>10161321.59</v>
      </c>
      <c r="K125" s="347">
        <f t="shared" ref="K125" si="57">+K126+K131+K141</f>
        <v>2.4587069695205566</v>
      </c>
    </row>
    <row r="126" spans="1:11" ht="12.75">
      <c r="A126" s="348">
        <v>2</v>
      </c>
      <c r="B126" s="349">
        <v>2</v>
      </c>
      <c r="C126" s="349">
        <v>7</v>
      </c>
      <c r="D126" s="349">
        <v>1</v>
      </c>
      <c r="E126" s="349"/>
      <c r="F126" s="350" t="s">
        <v>1031</v>
      </c>
      <c r="G126" s="351">
        <f>SUM(G127:G130)</f>
        <v>0</v>
      </c>
      <c r="H126" s="351">
        <f>SUM(H127:H130)</f>
        <v>6902179.4300000006</v>
      </c>
      <c r="I126" s="351">
        <f>SUM(I127:I130)</f>
        <v>0</v>
      </c>
      <c r="J126" s="351">
        <f>SUM(J127:J130)</f>
        <v>6902179.4300000006</v>
      </c>
      <c r="K126" s="53">
        <f t="shared" ref="K126" si="58">SUM(K127:K130)</f>
        <v>1.6701013267923177</v>
      </c>
    </row>
    <row r="127" spans="1:11" ht="12.75">
      <c r="A127" s="352">
        <v>2</v>
      </c>
      <c r="B127" s="353">
        <v>2</v>
      </c>
      <c r="C127" s="353">
        <v>7</v>
      </c>
      <c r="D127" s="353">
        <v>1</v>
      </c>
      <c r="E127" s="353" t="s">
        <v>202</v>
      </c>
      <c r="F127" s="356" t="s">
        <v>1032</v>
      </c>
      <c r="G127" s="355"/>
      <c r="H127" s="355">
        <v>5946541.8899999997</v>
      </c>
      <c r="I127" s="355"/>
      <c r="J127" s="332">
        <f>SUBTOTAL(9,G127:I127)</f>
        <v>5946541.8899999997</v>
      </c>
      <c r="K127" s="334">
        <f t="shared" si="27"/>
        <v>1.4388683460109783</v>
      </c>
    </row>
    <row r="128" spans="1:11" ht="12.75">
      <c r="A128" s="352">
        <v>2</v>
      </c>
      <c r="B128" s="353">
        <v>2</v>
      </c>
      <c r="C128" s="353">
        <v>7</v>
      </c>
      <c r="D128" s="353">
        <v>1</v>
      </c>
      <c r="E128" s="353" t="s">
        <v>234</v>
      </c>
      <c r="F128" s="356" t="s">
        <v>1033</v>
      </c>
      <c r="G128" s="355"/>
      <c r="H128" s="355">
        <v>21347.86</v>
      </c>
      <c r="I128" s="355"/>
      <c r="J128" s="332">
        <f>SUBTOTAL(9,G128:I128)</f>
        <v>21347.86</v>
      </c>
      <c r="K128" s="334">
        <f t="shared" si="27"/>
        <v>5.1654828263681708E-3</v>
      </c>
    </row>
    <row r="129" spans="1:11" ht="12.75">
      <c r="A129" s="352">
        <v>2</v>
      </c>
      <c r="B129" s="353">
        <v>2</v>
      </c>
      <c r="C129" s="353">
        <v>7</v>
      </c>
      <c r="D129" s="353">
        <v>1</v>
      </c>
      <c r="E129" s="353" t="s">
        <v>236</v>
      </c>
      <c r="F129" s="356" t="s">
        <v>1034</v>
      </c>
      <c r="G129" s="355"/>
      <c r="H129" s="355">
        <v>685897.82</v>
      </c>
      <c r="I129" s="355"/>
      <c r="J129" s="332">
        <f>SUBTOTAL(9,G129:I129)</f>
        <v>685897.82</v>
      </c>
      <c r="K129" s="334">
        <f t="shared" ref="K129:K192" si="59">IFERROR(J129/$J$18*100,"0.00")</f>
        <v>0.16596480442786146</v>
      </c>
    </row>
    <row r="130" spans="1:11" ht="22.5">
      <c r="A130" s="352">
        <v>2</v>
      </c>
      <c r="B130" s="353">
        <v>2</v>
      </c>
      <c r="C130" s="353">
        <v>7</v>
      </c>
      <c r="D130" s="353">
        <v>1</v>
      </c>
      <c r="E130" s="353" t="s">
        <v>1035</v>
      </c>
      <c r="F130" s="356" t="s">
        <v>1036</v>
      </c>
      <c r="G130" s="355"/>
      <c r="H130" s="355">
        <v>248391.86</v>
      </c>
      <c r="I130" s="355"/>
      <c r="J130" s="332">
        <f>SUBTOTAL(9,G130:I130)</f>
        <v>248391.86</v>
      </c>
      <c r="K130" s="334">
        <f t="shared" si="59"/>
        <v>6.0102693527109834E-2</v>
      </c>
    </row>
    <row r="131" spans="1:11" ht="12.75">
      <c r="A131" s="348">
        <v>2</v>
      </c>
      <c r="B131" s="349">
        <v>2</v>
      </c>
      <c r="C131" s="349">
        <v>7</v>
      </c>
      <c r="D131" s="349">
        <v>2</v>
      </c>
      <c r="E131" s="349"/>
      <c r="F131" s="361" t="s">
        <v>247</v>
      </c>
      <c r="G131" s="351">
        <f>SUM(G132:G140)</f>
        <v>0</v>
      </c>
      <c r="H131" s="351">
        <f>SUM(H132:H140)</f>
        <v>3259142.16</v>
      </c>
      <c r="I131" s="351">
        <f>SUM(I132:I140)</f>
        <v>0</v>
      </c>
      <c r="J131" s="351">
        <f>SUM(J132:J140)</f>
        <v>3259142.16</v>
      </c>
      <c r="K131" s="53">
        <f t="shared" ref="K131" si="60">SUM(K132:K140)</f>
        <v>0.78860564272823908</v>
      </c>
    </row>
    <row r="132" spans="1:11" ht="12.75">
      <c r="A132" s="352">
        <v>2</v>
      </c>
      <c r="B132" s="353">
        <v>2</v>
      </c>
      <c r="C132" s="353">
        <v>7</v>
      </c>
      <c r="D132" s="353">
        <v>2</v>
      </c>
      <c r="E132" s="353" t="s">
        <v>202</v>
      </c>
      <c r="F132" s="356" t="s">
        <v>1037</v>
      </c>
      <c r="G132" s="355"/>
      <c r="H132" s="355">
        <v>573875.06000000006</v>
      </c>
      <c r="I132" s="355"/>
      <c r="J132" s="332">
        <f t="shared" ref="J132:J140" si="61">SUBTOTAL(9,G132:I132)</f>
        <v>573875.06000000006</v>
      </c>
      <c r="K132" s="334">
        <f t="shared" si="59"/>
        <v>0.13885896604676085</v>
      </c>
    </row>
    <row r="133" spans="1:11" ht="12.75">
      <c r="A133" s="352">
        <v>2</v>
      </c>
      <c r="B133" s="353">
        <v>2</v>
      </c>
      <c r="C133" s="353">
        <v>7</v>
      </c>
      <c r="D133" s="353">
        <v>2</v>
      </c>
      <c r="E133" s="353" t="s">
        <v>203</v>
      </c>
      <c r="F133" s="356" t="s">
        <v>1038</v>
      </c>
      <c r="G133" s="355"/>
      <c r="H133" s="355">
        <v>265428.8</v>
      </c>
      <c r="I133" s="355"/>
      <c r="J133" s="332">
        <f t="shared" si="61"/>
        <v>265428.8</v>
      </c>
      <c r="K133" s="334">
        <f t="shared" si="59"/>
        <v>6.4225074926644268E-2</v>
      </c>
    </row>
    <row r="134" spans="1:11" ht="22.5">
      <c r="A134" s="352">
        <v>2</v>
      </c>
      <c r="B134" s="353">
        <v>2</v>
      </c>
      <c r="C134" s="353">
        <v>7</v>
      </c>
      <c r="D134" s="353">
        <v>2</v>
      </c>
      <c r="E134" s="353" t="s">
        <v>204</v>
      </c>
      <c r="F134" s="356" t="s">
        <v>1039</v>
      </c>
      <c r="G134" s="355"/>
      <c r="H134" s="355">
        <v>2223102.46</v>
      </c>
      <c r="I134" s="355"/>
      <c r="J134" s="332">
        <f t="shared" si="61"/>
        <v>2223102.46</v>
      </c>
      <c r="K134" s="334">
        <f t="shared" si="59"/>
        <v>0.53791797296716548</v>
      </c>
    </row>
    <row r="135" spans="1:11" ht="12.75">
      <c r="A135" s="352">
        <v>2</v>
      </c>
      <c r="B135" s="353">
        <v>2</v>
      </c>
      <c r="C135" s="353">
        <v>7</v>
      </c>
      <c r="D135" s="353">
        <v>2</v>
      </c>
      <c r="E135" s="353" t="s">
        <v>205</v>
      </c>
      <c r="F135" s="356" t="s">
        <v>1040</v>
      </c>
      <c r="G135" s="355"/>
      <c r="H135" s="355"/>
      <c r="I135" s="355"/>
      <c r="J135" s="332">
        <f t="shared" si="61"/>
        <v>0</v>
      </c>
      <c r="K135" s="334">
        <f t="shared" si="59"/>
        <v>0</v>
      </c>
    </row>
    <row r="136" spans="1:11" ht="12.75">
      <c r="A136" s="352">
        <v>2</v>
      </c>
      <c r="B136" s="353">
        <v>2</v>
      </c>
      <c r="C136" s="353">
        <v>7</v>
      </c>
      <c r="D136" s="353">
        <v>2</v>
      </c>
      <c r="E136" s="353" t="s">
        <v>208</v>
      </c>
      <c r="F136" s="356" t="s">
        <v>209</v>
      </c>
      <c r="G136" s="355"/>
      <c r="H136" s="355">
        <v>196735.84</v>
      </c>
      <c r="I136" s="355"/>
      <c r="J136" s="332">
        <f t="shared" si="61"/>
        <v>196735.84</v>
      </c>
      <c r="K136" s="334">
        <f t="shared" si="59"/>
        <v>4.7603628787668474E-2</v>
      </c>
    </row>
    <row r="137" spans="1:11" ht="12.75">
      <c r="A137" s="352">
        <v>2</v>
      </c>
      <c r="B137" s="353">
        <v>2</v>
      </c>
      <c r="C137" s="353">
        <v>7</v>
      </c>
      <c r="D137" s="353">
        <v>2</v>
      </c>
      <c r="E137" s="353" t="s">
        <v>234</v>
      </c>
      <c r="F137" s="354" t="s">
        <v>116</v>
      </c>
      <c r="G137" s="355"/>
      <c r="H137" s="355"/>
      <c r="I137" s="355"/>
      <c r="J137" s="332">
        <f t="shared" si="61"/>
        <v>0</v>
      </c>
      <c r="K137" s="334">
        <f t="shared" si="59"/>
        <v>0</v>
      </c>
    </row>
    <row r="138" spans="1:11" ht="12.75">
      <c r="A138" s="352">
        <v>2</v>
      </c>
      <c r="B138" s="353">
        <v>2</v>
      </c>
      <c r="C138" s="353">
        <v>7</v>
      </c>
      <c r="D138" s="353">
        <v>2</v>
      </c>
      <c r="E138" s="353" t="s">
        <v>236</v>
      </c>
      <c r="F138" s="354" t="s">
        <v>1041</v>
      </c>
      <c r="G138" s="355"/>
      <c r="H138" s="355"/>
      <c r="I138" s="355"/>
      <c r="J138" s="332">
        <f t="shared" si="61"/>
        <v>0</v>
      </c>
      <c r="K138" s="334">
        <f t="shared" si="59"/>
        <v>0</v>
      </c>
    </row>
    <row r="139" spans="1:11" ht="12.75">
      <c r="A139" s="352">
        <v>2</v>
      </c>
      <c r="B139" s="353">
        <v>2</v>
      </c>
      <c r="C139" s="353">
        <v>7</v>
      </c>
      <c r="D139" s="353">
        <v>2</v>
      </c>
      <c r="E139" s="353" t="s">
        <v>240</v>
      </c>
      <c r="F139" s="354" t="s">
        <v>1073</v>
      </c>
      <c r="G139" s="355"/>
      <c r="H139" s="355"/>
      <c r="I139" s="355"/>
      <c r="J139" s="332">
        <f t="shared" si="61"/>
        <v>0</v>
      </c>
      <c r="K139" s="334">
        <f t="shared" si="59"/>
        <v>0</v>
      </c>
    </row>
    <row r="140" spans="1:11" ht="22.5">
      <c r="A140" s="352">
        <v>2</v>
      </c>
      <c r="B140" s="353">
        <v>2</v>
      </c>
      <c r="C140" s="353">
        <v>7</v>
      </c>
      <c r="D140" s="353">
        <v>2</v>
      </c>
      <c r="E140" s="353" t="s">
        <v>1035</v>
      </c>
      <c r="F140" s="354" t="s">
        <v>1074</v>
      </c>
      <c r="G140" s="355"/>
      <c r="H140" s="355"/>
      <c r="I140" s="355"/>
      <c r="J140" s="332">
        <f t="shared" si="61"/>
        <v>0</v>
      </c>
      <c r="K140" s="334">
        <f t="shared" si="59"/>
        <v>0</v>
      </c>
    </row>
    <row r="141" spans="1:11" ht="12.75">
      <c r="A141" s="348">
        <v>2</v>
      </c>
      <c r="B141" s="349">
        <v>2</v>
      </c>
      <c r="C141" s="349">
        <v>7</v>
      </c>
      <c r="D141" s="349">
        <v>3</v>
      </c>
      <c r="E141" s="349"/>
      <c r="F141" s="361" t="s">
        <v>117</v>
      </c>
      <c r="G141" s="351">
        <f>G142</f>
        <v>0</v>
      </c>
      <c r="H141" s="351">
        <f>H142</f>
        <v>0</v>
      </c>
      <c r="I141" s="351">
        <f>I142</f>
        <v>0</v>
      </c>
      <c r="J141" s="351">
        <f>J142</f>
        <v>0</v>
      </c>
      <c r="K141" s="53">
        <f t="shared" ref="K141" si="62">K142</f>
        <v>0</v>
      </c>
    </row>
    <row r="142" spans="1:11" ht="12.75">
      <c r="A142" s="352">
        <v>2</v>
      </c>
      <c r="B142" s="353">
        <v>2</v>
      </c>
      <c r="C142" s="353">
        <v>7</v>
      </c>
      <c r="D142" s="353">
        <v>3</v>
      </c>
      <c r="E142" s="353" t="s">
        <v>202</v>
      </c>
      <c r="F142" s="354" t="s">
        <v>117</v>
      </c>
      <c r="G142" s="355"/>
      <c r="H142" s="355"/>
      <c r="I142" s="355"/>
      <c r="J142" s="332">
        <f>SUBTOTAL(9,G142:I142)</f>
        <v>0</v>
      </c>
      <c r="K142" s="334">
        <f t="shared" si="59"/>
        <v>0</v>
      </c>
    </row>
    <row r="143" spans="1:11" ht="12.75">
      <c r="A143" s="344">
        <v>2</v>
      </c>
      <c r="B143" s="345">
        <v>2</v>
      </c>
      <c r="C143" s="345">
        <v>8</v>
      </c>
      <c r="D143" s="345"/>
      <c r="E143" s="345"/>
      <c r="F143" s="346" t="s">
        <v>248</v>
      </c>
      <c r="G143" s="347">
        <f>+G144+G146+G148+G150+G154+G157+G164+G167</f>
        <v>796464.82</v>
      </c>
      <c r="H143" s="347">
        <f t="shared" ref="H143:I143" si="63">+H144+H146+H148+H150+H154+H157+H164+H167</f>
        <v>8296512.6799999997</v>
      </c>
      <c r="I143" s="347">
        <f t="shared" si="63"/>
        <v>0</v>
      </c>
      <c r="J143" s="347">
        <f>+J144+J146+J148+J150+J154+J157+J164+J167</f>
        <v>9092977.5</v>
      </c>
      <c r="K143" s="347">
        <f t="shared" ref="K143" si="64">+K144+K146+K148+K150+K154+K157+K164</f>
        <v>2.200202695577083</v>
      </c>
    </row>
    <row r="144" spans="1:11" ht="12.75">
      <c r="A144" s="348">
        <v>2</v>
      </c>
      <c r="B144" s="349">
        <v>2</v>
      </c>
      <c r="C144" s="349">
        <v>8</v>
      </c>
      <c r="D144" s="349">
        <v>1</v>
      </c>
      <c r="E144" s="349"/>
      <c r="F144" s="361" t="s">
        <v>1044</v>
      </c>
      <c r="G144" s="351">
        <f>G145</f>
        <v>0</v>
      </c>
      <c r="H144" s="351">
        <f>H145</f>
        <v>0</v>
      </c>
      <c r="I144" s="351">
        <f>I145</f>
        <v>0</v>
      </c>
      <c r="J144" s="351">
        <f>J145</f>
        <v>0</v>
      </c>
      <c r="K144" s="53">
        <f t="shared" ref="K144" si="65">K145</f>
        <v>0</v>
      </c>
    </row>
    <row r="145" spans="1:11" ht="12.75">
      <c r="A145" s="352">
        <v>2</v>
      </c>
      <c r="B145" s="353">
        <v>2</v>
      </c>
      <c r="C145" s="353">
        <v>8</v>
      </c>
      <c r="D145" s="353">
        <v>1</v>
      </c>
      <c r="E145" s="353" t="s">
        <v>202</v>
      </c>
      <c r="F145" s="354" t="s">
        <v>1044</v>
      </c>
      <c r="G145" s="355"/>
      <c r="H145" s="27"/>
      <c r="I145" s="27"/>
      <c r="J145" s="332">
        <f>SUBTOTAL(9,G145:I145)</f>
        <v>0</v>
      </c>
      <c r="K145" s="334">
        <f t="shared" si="59"/>
        <v>0</v>
      </c>
    </row>
    <row r="146" spans="1:11" ht="12.75">
      <c r="A146" s="348">
        <v>2</v>
      </c>
      <c r="B146" s="349">
        <v>2</v>
      </c>
      <c r="C146" s="349">
        <v>8</v>
      </c>
      <c r="D146" s="349">
        <v>2</v>
      </c>
      <c r="E146" s="349"/>
      <c r="F146" s="361" t="s">
        <v>1045</v>
      </c>
      <c r="G146" s="351">
        <f>G147</f>
        <v>24567</v>
      </c>
      <c r="H146" s="351">
        <f>H147</f>
        <v>0</v>
      </c>
      <c r="I146" s="351">
        <f>I147</f>
        <v>0</v>
      </c>
      <c r="J146" s="351">
        <f>J147</f>
        <v>24567</v>
      </c>
      <c r="K146" s="53">
        <f t="shared" ref="K146" si="66">K147</f>
        <v>5.9444092567305044E-3</v>
      </c>
    </row>
    <row r="147" spans="1:11" ht="12.75">
      <c r="A147" s="352">
        <v>2</v>
      </c>
      <c r="B147" s="353">
        <v>2</v>
      </c>
      <c r="C147" s="353">
        <v>8</v>
      </c>
      <c r="D147" s="353">
        <v>2</v>
      </c>
      <c r="E147" s="353" t="s">
        <v>202</v>
      </c>
      <c r="F147" s="354" t="s">
        <v>1046</v>
      </c>
      <c r="G147" s="355">
        <v>24567</v>
      </c>
      <c r="H147" s="355"/>
      <c r="I147" s="355"/>
      <c r="J147" s="369">
        <f>SUBTOTAL(9,G147:I147)</f>
        <v>24567</v>
      </c>
      <c r="K147" s="334">
        <f t="shared" si="59"/>
        <v>5.9444092567305044E-3</v>
      </c>
    </row>
    <row r="148" spans="1:11" ht="12.75">
      <c r="A148" s="348">
        <v>2</v>
      </c>
      <c r="B148" s="349">
        <v>2</v>
      </c>
      <c r="C148" s="349">
        <v>8</v>
      </c>
      <c r="D148" s="349">
        <v>4</v>
      </c>
      <c r="E148" s="349"/>
      <c r="F148" s="361" t="s">
        <v>118</v>
      </c>
      <c r="G148" s="351">
        <f>G149</f>
        <v>0</v>
      </c>
      <c r="H148" s="351">
        <f>H149</f>
        <v>0</v>
      </c>
      <c r="I148" s="351">
        <f>I149</f>
        <v>0</v>
      </c>
      <c r="J148" s="351">
        <f>J149</f>
        <v>0</v>
      </c>
      <c r="K148" s="53">
        <f t="shared" ref="K148" si="67">K149</f>
        <v>0</v>
      </c>
    </row>
    <row r="149" spans="1:11" ht="12.75">
      <c r="A149" s="352">
        <v>2</v>
      </c>
      <c r="B149" s="353">
        <v>2</v>
      </c>
      <c r="C149" s="353">
        <v>8</v>
      </c>
      <c r="D149" s="353">
        <v>4</v>
      </c>
      <c r="E149" s="353" t="s">
        <v>202</v>
      </c>
      <c r="F149" s="354" t="s">
        <v>118</v>
      </c>
      <c r="G149" s="355"/>
      <c r="H149" s="355"/>
      <c r="I149" s="355"/>
      <c r="J149" s="369">
        <f>SUBTOTAL(9,G149:I149)</f>
        <v>0</v>
      </c>
      <c r="K149" s="334">
        <f t="shared" si="59"/>
        <v>0</v>
      </c>
    </row>
    <row r="150" spans="1:11" ht="12.75">
      <c r="A150" s="348">
        <v>2</v>
      </c>
      <c r="B150" s="349">
        <v>2</v>
      </c>
      <c r="C150" s="349">
        <v>8</v>
      </c>
      <c r="D150" s="349">
        <v>5</v>
      </c>
      <c r="E150" s="349"/>
      <c r="F150" s="361" t="s">
        <v>119</v>
      </c>
      <c r="G150" s="351">
        <f>SUM(G151:G153)</f>
        <v>0</v>
      </c>
      <c r="H150" s="351">
        <f>SUM(H151:H153)</f>
        <v>539803.36</v>
      </c>
      <c r="I150" s="351">
        <f>SUM(I151:I153)</f>
        <v>0</v>
      </c>
      <c r="J150" s="351">
        <f>SUM(J151:J153)</f>
        <v>539803.36</v>
      </c>
      <c r="K150" s="53">
        <f t="shared" ref="K150" si="68">SUM(K151:K153)</f>
        <v>0.13061473073628155</v>
      </c>
    </row>
    <row r="151" spans="1:11" ht="12.75">
      <c r="A151" s="352">
        <v>2</v>
      </c>
      <c r="B151" s="353">
        <v>2</v>
      </c>
      <c r="C151" s="353">
        <v>8</v>
      </c>
      <c r="D151" s="353">
        <v>5</v>
      </c>
      <c r="E151" s="353" t="s">
        <v>202</v>
      </c>
      <c r="F151" s="354" t="s">
        <v>120</v>
      </c>
      <c r="G151" s="355"/>
      <c r="H151" s="355">
        <v>539803.36</v>
      </c>
      <c r="I151" s="355"/>
      <c r="J151" s="369">
        <f>SUBTOTAL(9,G151:I151)</f>
        <v>539803.36</v>
      </c>
      <c r="K151" s="334">
        <f t="shared" si="59"/>
        <v>0.13061473073628155</v>
      </c>
    </row>
    <row r="152" spans="1:11" ht="12.75">
      <c r="A152" s="352">
        <v>2</v>
      </c>
      <c r="B152" s="353">
        <v>2</v>
      </c>
      <c r="C152" s="353">
        <v>8</v>
      </c>
      <c r="D152" s="353">
        <v>5</v>
      </c>
      <c r="E152" s="353" t="s">
        <v>203</v>
      </c>
      <c r="F152" s="354" t="s">
        <v>121</v>
      </c>
      <c r="G152" s="355"/>
      <c r="H152" s="27"/>
      <c r="I152" s="27"/>
      <c r="J152" s="369">
        <f t="shared" ref="J152:J165" si="69">SUBTOTAL(9,G152:I152)</f>
        <v>0</v>
      </c>
      <c r="K152" s="334">
        <f t="shared" si="59"/>
        <v>0</v>
      </c>
    </row>
    <row r="153" spans="1:11" ht="12.75">
      <c r="A153" s="352">
        <v>2</v>
      </c>
      <c r="B153" s="353">
        <v>2</v>
      </c>
      <c r="C153" s="353">
        <v>8</v>
      </c>
      <c r="D153" s="353">
        <v>5</v>
      </c>
      <c r="E153" s="353" t="s">
        <v>204</v>
      </c>
      <c r="F153" s="354" t="s">
        <v>210</v>
      </c>
      <c r="G153" s="355"/>
      <c r="H153" s="355"/>
      <c r="I153" s="355"/>
      <c r="J153" s="369">
        <f>SUBTOTAL(9,G153:I153)</f>
        <v>0</v>
      </c>
      <c r="K153" s="334">
        <f>IFERROR(J153/$J$18*100,"0.00")</f>
        <v>0</v>
      </c>
    </row>
    <row r="154" spans="1:11" ht="12.75">
      <c r="A154" s="348">
        <v>2</v>
      </c>
      <c r="B154" s="349">
        <v>2</v>
      </c>
      <c r="C154" s="349">
        <v>8</v>
      </c>
      <c r="D154" s="349">
        <v>6</v>
      </c>
      <c r="E154" s="349"/>
      <c r="F154" s="361" t="s">
        <v>1047</v>
      </c>
      <c r="G154" s="351">
        <f>SUM(G155:G156)</f>
        <v>0</v>
      </c>
      <c r="H154" s="351">
        <f>SUM(H155:H156)</f>
        <v>0</v>
      </c>
      <c r="I154" s="351">
        <f>SUM(I155:I156)</f>
        <v>0</v>
      </c>
      <c r="J154" s="363">
        <f>SUBTOTAL(9,G154:I154)</f>
        <v>0</v>
      </c>
      <c r="K154" s="53">
        <f t="shared" si="59"/>
        <v>0</v>
      </c>
    </row>
    <row r="155" spans="1:11" ht="12.75">
      <c r="A155" s="352">
        <v>2</v>
      </c>
      <c r="B155" s="353">
        <v>2</v>
      </c>
      <c r="C155" s="353">
        <v>8</v>
      </c>
      <c r="D155" s="353">
        <v>6</v>
      </c>
      <c r="E155" s="353" t="s">
        <v>202</v>
      </c>
      <c r="F155" s="354" t="s">
        <v>453</v>
      </c>
      <c r="G155" s="355"/>
      <c r="H155" s="355"/>
      <c r="I155" s="355"/>
      <c r="J155" s="369">
        <f t="shared" si="69"/>
        <v>0</v>
      </c>
      <c r="K155" s="334">
        <f t="shared" si="59"/>
        <v>0</v>
      </c>
    </row>
    <row r="156" spans="1:11" ht="12.75">
      <c r="A156" s="352">
        <v>2</v>
      </c>
      <c r="B156" s="353">
        <v>2</v>
      </c>
      <c r="C156" s="353">
        <v>8</v>
      </c>
      <c r="D156" s="353">
        <v>6</v>
      </c>
      <c r="E156" s="353" t="s">
        <v>203</v>
      </c>
      <c r="F156" s="354" t="s">
        <v>122</v>
      </c>
      <c r="G156" s="355"/>
      <c r="H156" s="27"/>
      <c r="I156" s="27"/>
      <c r="J156" s="369">
        <f t="shared" si="69"/>
        <v>0</v>
      </c>
      <c r="K156" s="334">
        <f t="shared" si="59"/>
        <v>0</v>
      </c>
    </row>
    <row r="157" spans="1:11" ht="12.75">
      <c r="A157" s="348">
        <v>2</v>
      </c>
      <c r="B157" s="349">
        <v>2</v>
      </c>
      <c r="C157" s="349">
        <v>8</v>
      </c>
      <c r="D157" s="349">
        <v>7</v>
      </c>
      <c r="E157" s="349"/>
      <c r="F157" s="361" t="s">
        <v>123</v>
      </c>
      <c r="G157" s="351">
        <f>SUM(G158:G163)</f>
        <v>0</v>
      </c>
      <c r="H157" s="351">
        <f>SUM(H158:H163)</f>
        <v>3719643.86</v>
      </c>
      <c r="I157" s="351">
        <f>SUM(I158:I163)</f>
        <v>0</v>
      </c>
      <c r="J157" s="351">
        <f>SUM(J158:J163)</f>
        <v>3719643.86</v>
      </c>
      <c r="K157" s="53">
        <f t="shared" si="59"/>
        <v>0.90003196943561625</v>
      </c>
    </row>
    <row r="158" spans="1:11" ht="12.75">
      <c r="A158" s="352">
        <v>2</v>
      </c>
      <c r="B158" s="353">
        <v>2</v>
      </c>
      <c r="C158" s="353">
        <v>8</v>
      </c>
      <c r="D158" s="353">
        <v>7</v>
      </c>
      <c r="E158" s="353" t="s">
        <v>202</v>
      </c>
      <c r="F158" s="354" t="s">
        <v>123</v>
      </c>
      <c r="G158" s="355"/>
      <c r="H158" s="355"/>
      <c r="I158" s="355"/>
      <c r="J158" s="369">
        <f>SUBTOTAL(9,G158:I158)</f>
        <v>0</v>
      </c>
      <c r="K158" s="334">
        <f t="shared" si="59"/>
        <v>0</v>
      </c>
    </row>
    <row r="159" spans="1:11" ht="12.75">
      <c r="A159" s="352">
        <v>2</v>
      </c>
      <c r="B159" s="353">
        <v>2</v>
      </c>
      <c r="C159" s="353">
        <v>8</v>
      </c>
      <c r="D159" s="353">
        <v>7</v>
      </c>
      <c r="E159" s="353" t="s">
        <v>203</v>
      </c>
      <c r="F159" s="354" t="s">
        <v>124</v>
      </c>
      <c r="G159" s="355"/>
      <c r="H159" s="355">
        <v>68390.02</v>
      </c>
      <c r="I159" s="355"/>
      <c r="J159" s="369">
        <f t="shared" si="69"/>
        <v>68390.02</v>
      </c>
      <c r="K159" s="334">
        <f t="shared" si="59"/>
        <v>1.6548144582406655E-2</v>
      </c>
    </row>
    <row r="160" spans="1:11" ht="12.75">
      <c r="A160" s="352">
        <v>2</v>
      </c>
      <c r="B160" s="353">
        <v>2</v>
      </c>
      <c r="C160" s="353">
        <v>8</v>
      </c>
      <c r="D160" s="353">
        <v>7</v>
      </c>
      <c r="E160" s="353" t="s">
        <v>204</v>
      </c>
      <c r="F160" s="354" t="s">
        <v>125</v>
      </c>
      <c r="G160" s="355"/>
      <c r="H160" s="355">
        <v>50000</v>
      </c>
      <c r="I160" s="355"/>
      <c r="J160" s="369">
        <f t="shared" si="69"/>
        <v>50000</v>
      </c>
      <c r="K160" s="334">
        <f t="shared" si="59"/>
        <v>1.2098362145826727E-2</v>
      </c>
    </row>
    <row r="161" spans="1:11" ht="12.75">
      <c r="A161" s="352">
        <v>2</v>
      </c>
      <c r="B161" s="353">
        <v>2</v>
      </c>
      <c r="C161" s="353">
        <v>8</v>
      </c>
      <c r="D161" s="353">
        <v>7</v>
      </c>
      <c r="E161" s="353" t="s">
        <v>205</v>
      </c>
      <c r="F161" s="354" t="s">
        <v>126</v>
      </c>
      <c r="G161" s="355"/>
      <c r="H161" s="355">
        <v>179151.4</v>
      </c>
      <c r="I161" s="355"/>
      <c r="J161" s="369">
        <f t="shared" si="69"/>
        <v>179151.4</v>
      </c>
      <c r="K161" s="334">
        <f t="shared" si="59"/>
        <v>4.3348770322637245E-2</v>
      </c>
    </row>
    <row r="162" spans="1:11" ht="12.75">
      <c r="A162" s="352">
        <v>2</v>
      </c>
      <c r="B162" s="353">
        <v>2</v>
      </c>
      <c r="C162" s="353">
        <v>8</v>
      </c>
      <c r="D162" s="353">
        <v>7</v>
      </c>
      <c r="E162" s="353" t="s">
        <v>208</v>
      </c>
      <c r="F162" s="354" t="s">
        <v>127</v>
      </c>
      <c r="G162" s="355"/>
      <c r="H162" s="355">
        <v>3422102.44</v>
      </c>
      <c r="I162" s="355"/>
      <c r="J162" s="369">
        <f t="shared" si="69"/>
        <v>3422102.44</v>
      </c>
      <c r="K162" s="334">
        <f t="shared" si="59"/>
        <v>0.82803669238474564</v>
      </c>
    </row>
    <row r="163" spans="1:11" ht="12.75">
      <c r="A163" s="352">
        <v>2</v>
      </c>
      <c r="B163" s="353">
        <v>2</v>
      </c>
      <c r="C163" s="353">
        <v>8</v>
      </c>
      <c r="D163" s="353">
        <v>7</v>
      </c>
      <c r="E163" s="353" t="s">
        <v>234</v>
      </c>
      <c r="F163" s="354" t="s">
        <v>128</v>
      </c>
      <c r="G163" s="355"/>
      <c r="H163" s="355"/>
      <c r="I163" s="355"/>
      <c r="J163" s="369">
        <f t="shared" si="69"/>
        <v>0</v>
      </c>
      <c r="K163" s="334">
        <f t="shared" si="59"/>
        <v>0</v>
      </c>
    </row>
    <row r="164" spans="1:11" ht="12.75">
      <c r="A164" s="348">
        <v>2</v>
      </c>
      <c r="B164" s="349">
        <v>2</v>
      </c>
      <c r="C164" s="349">
        <v>8</v>
      </c>
      <c r="D164" s="349">
        <v>8</v>
      </c>
      <c r="E164" s="349"/>
      <c r="F164" s="361" t="s">
        <v>129</v>
      </c>
      <c r="G164" s="351">
        <f>SUM(G165:G166)</f>
        <v>771897.82</v>
      </c>
      <c r="H164" s="351">
        <f>SUM(H165:H166)</f>
        <v>4037065.4600000004</v>
      </c>
      <c r="I164" s="351">
        <f>SUM(I165:I166)</f>
        <v>0</v>
      </c>
      <c r="J164" s="351">
        <f>SUM(J165:J166)</f>
        <v>4808963.28</v>
      </c>
      <c r="K164" s="53">
        <f t="shared" ref="K164" si="70">SUM(K165:K166)</f>
        <v>1.1636115861484548</v>
      </c>
    </row>
    <row r="165" spans="1:11" ht="12.75">
      <c r="A165" s="352">
        <v>2</v>
      </c>
      <c r="B165" s="353">
        <v>2</v>
      </c>
      <c r="C165" s="353">
        <v>8</v>
      </c>
      <c r="D165" s="353">
        <v>8</v>
      </c>
      <c r="E165" s="353" t="s">
        <v>202</v>
      </c>
      <c r="F165" s="354" t="s">
        <v>130</v>
      </c>
      <c r="G165" s="355">
        <v>771897.82</v>
      </c>
      <c r="H165" s="355">
        <v>3881244.74</v>
      </c>
      <c r="I165" s="355"/>
      <c r="J165" s="369">
        <f t="shared" si="69"/>
        <v>4653142.5600000005</v>
      </c>
      <c r="K165" s="334">
        <f t="shared" si="59"/>
        <v>1.1259080761407856</v>
      </c>
    </row>
    <row r="166" spans="1:11" ht="12.75">
      <c r="A166" s="352">
        <v>2</v>
      </c>
      <c r="B166" s="353">
        <v>2</v>
      </c>
      <c r="C166" s="353">
        <v>8</v>
      </c>
      <c r="D166" s="353">
        <v>8</v>
      </c>
      <c r="E166" s="353" t="s">
        <v>203</v>
      </c>
      <c r="F166" s="354" t="s">
        <v>131</v>
      </c>
      <c r="G166" s="355"/>
      <c r="H166" s="355">
        <v>155820.72</v>
      </c>
      <c r="I166" s="355"/>
      <c r="J166" s="333">
        <f>SUBTOTAL(9,G166:I166)</f>
        <v>155820.72</v>
      </c>
      <c r="K166" s="334">
        <f t="shared" si="59"/>
        <v>3.7703510007669312E-2</v>
      </c>
    </row>
    <row r="167" spans="1:11" ht="12.75">
      <c r="A167" s="348">
        <v>2</v>
      </c>
      <c r="B167" s="349">
        <v>2</v>
      </c>
      <c r="C167" s="349">
        <v>9</v>
      </c>
      <c r="D167" s="349">
        <v>2</v>
      </c>
      <c r="E167" s="353"/>
      <c r="F167" s="361" t="s">
        <v>1048</v>
      </c>
      <c r="G167" s="351">
        <f>+G168+G169</f>
        <v>0</v>
      </c>
      <c r="H167" s="351">
        <f>+H168+H169</f>
        <v>0</v>
      </c>
      <c r="I167" s="351">
        <f>+I168+I169</f>
        <v>0</v>
      </c>
      <c r="J167" s="29">
        <f t="shared" ref="J167:K167" si="71">SUBTOTAL(9,G167:I167)</f>
        <v>0</v>
      </c>
      <c r="K167" s="53">
        <f t="shared" si="71"/>
        <v>0</v>
      </c>
    </row>
    <row r="168" spans="1:11" ht="12.75">
      <c r="A168" s="352">
        <v>2</v>
      </c>
      <c r="B168" s="353">
        <v>2</v>
      </c>
      <c r="C168" s="353">
        <v>9</v>
      </c>
      <c r="D168" s="353">
        <v>2</v>
      </c>
      <c r="E168" s="353" t="s">
        <v>1008</v>
      </c>
      <c r="F168" s="354" t="s">
        <v>1048</v>
      </c>
      <c r="G168" s="364"/>
      <c r="H168" s="27"/>
      <c r="I168" s="27"/>
      <c r="J168" s="332">
        <f>SUBTOTAL(9,G168:I168)</f>
        <v>0</v>
      </c>
      <c r="K168" s="334">
        <f t="shared" si="59"/>
        <v>0</v>
      </c>
    </row>
    <row r="169" spans="1:11" ht="12.75">
      <c r="A169" s="352">
        <v>2</v>
      </c>
      <c r="B169" s="353">
        <v>2</v>
      </c>
      <c r="C169" s="353">
        <v>9</v>
      </c>
      <c r="D169" s="353">
        <v>2</v>
      </c>
      <c r="E169" s="353" t="s">
        <v>204</v>
      </c>
      <c r="F169" s="354" t="s">
        <v>1050</v>
      </c>
      <c r="G169" s="355"/>
      <c r="H169" s="27"/>
      <c r="I169" s="27"/>
      <c r="J169" s="332">
        <f>SUBTOTAL(9,G169:I169)</f>
        <v>0</v>
      </c>
      <c r="K169" s="334">
        <f t="shared" si="59"/>
        <v>0</v>
      </c>
    </row>
    <row r="170" spans="1:11" ht="12.75">
      <c r="A170" s="340">
        <v>2</v>
      </c>
      <c r="B170" s="341">
        <v>3</v>
      </c>
      <c r="C170" s="341"/>
      <c r="D170" s="341"/>
      <c r="E170" s="341"/>
      <c r="F170" s="342" t="s">
        <v>27</v>
      </c>
      <c r="G170" s="343">
        <f>+G171+G179+G188+G197+G200+G209+G224+G237</f>
        <v>12671273.880000001</v>
      </c>
      <c r="H170" s="343">
        <f t="shared" ref="H170:I170" si="72">+H171+H179+H188+H197+H200+H209+H224+H237</f>
        <v>89598438.950000003</v>
      </c>
      <c r="I170" s="343">
        <f t="shared" si="72"/>
        <v>0</v>
      </c>
      <c r="J170" s="343">
        <f t="shared" ref="J170:K170" si="73">+J171+J179+J188+J197+J200+J209+J224+J237</f>
        <v>102269712.83</v>
      </c>
      <c r="K170" s="343">
        <f t="shared" si="73"/>
        <v>24.745920447340836</v>
      </c>
    </row>
    <row r="171" spans="1:11" ht="12.75">
      <c r="A171" s="344">
        <v>2</v>
      </c>
      <c r="B171" s="345">
        <v>3</v>
      </c>
      <c r="C171" s="345">
        <v>1</v>
      </c>
      <c r="D171" s="345"/>
      <c r="E171" s="345"/>
      <c r="F171" s="346" t="s">
        <v>28</v>
      </c>
      <c r="G171" s="347">
        <f>+G172+G174+G177</f>
        <v>0</v>
      </c>
      <c r="H171" s="347">
        <f>+H172+H174+H177</f>
        <v>9395104.6799999997</v>
      </c>
      <c r="I171" s="347">
        <f>+I172+I174+I177</f>
        <v>0</v>
      </c>
      <c r="J171" s="347">
        <f t="shared" ref="J171:K171" si="74">+J172+J174+J177</f>
        <v>9395104.6799999997</v>
      </c>
      <c r="K171" s="347">
        <f t="shared" si="74"/>
        <v>2.2733075763318307</v>
      </c>
    </row>
    <row r="172" spans="1:11" ht="12.75">
      <c r="A172" s="348">
        <v>2</v>
      </c>
      <c r="B172" s="349">
        <v>3</v>
      </c>
      <c r="C172" s="349">
        <v>1</v>
      </c>
      <c r="D172" s="349">
        <v>1</v>
      </c>
      <c r="E172" s="349"/>
      <c r="F172" s="361" t="s">
        <v>133</v>
      </c>
      <c r="G172" s="351">
        <f>+G173</f>
        <v>0</v>
      </c>
      <c r="H172" s="351">
        <f>+H173</f>
        <v>9112565.4800000004</v>
      </c>
      <c r="I172" s="351">
        <f>+I173</f>
        <v>0</v>
      </c>
      <c r="J172" s="351">
        <f t="shared" ref="J172:K172" si="75">+J173</f>
        <v>9112565.4800000004</v>
      </c>
      <c r="K172" s="53">
        <f t="shared" si="75"/>
        <v>2.2049423450919874</v>
      </c>
    </row>
    <row r="173" spans="1:11" ht="12.75">
      <c r="A173" s="352">
        <v>2</v>
      </c>
      <c r="B173" s="353">
        <v>3</v>
      </c>
      <c r="C173" s="353">
        <v>1</v>
      </c>
      <c r="D173" s="353">
        <v>1</v>
      </c>
      <c r="E173" s="353" t="s">
        <v>202</v>
      </c>
      <c r="F173" s="354" t="s">
        <v>133</v>
      </c>
      <c r="G173" s="355"/>
      <c r="H173" s="27">
        <v>9112565.4800000004</v>
      </c>
      <c r="I173" s="27"/>
      <c r="J173" s="332">
        <f>SUBTOTAL(9,G173:I173)</f>
        <v>9112565.4800000004</v>
      </c>
      <c r="K173" s="334">
        <f t="shared" si="59"/>
        <v>2.2049423450919874</v>
      </c>
    </row>
    <row r="174" spans="1:11" ht="12.75">
      <c r="A174" s="348">
        <v>2</v>
      </c>
      <c r="B174" s="349">
        <v>3</v>
      </c>
      <c r="C174" s="349">
        <v>1</v>
      </c>
      <c r="D174" s="349">
        <v>3</v>
      </c>
      <c r="E174" s="349"/>
      <c r="F174" s="361" t="s">
        <v>134</v>
      </c>
      <c r="G174" s="351">
        <f>SUM(G175:G176)</f>
        <v>0</v>
      </c>
      <c r="H174" s="351">
        <f>SUM(H175:H176)</f>
        <v>0</v>
      </c>
      <c r="I174" s="351">
        <f>SUM(I175:I176)</f>
        <v>0</v>
      </c>
      <c r="J174" s="351">
        <f>SUM(J175:J176)</f>
        <v>0</v>
      </c>
      <c r="K174" s="53">
        <f t="shared" ref="K174" si="76">SUM(K175:K176)</f>
        <v>0</v>
      </c>
    </row>
    <row r="175" spans="1:11" ht="12.75">
      <c r="A175" s="352">
        <v>2</v>
      </c>
      <c r="B175" s="353">
        <v>3</v>
      </c>
      <c r="C175" s="353">
        <v>1</v>
      </c>
      <c r="D175" s="353">
        <v>3</v>
      </c>
      <c r="E175" s="353" t="s">
        <v>203</v>
      </c>
      <c r="F175" s="354" t="s">
        <v>135</v>
      </c>
      <c r="G175" s="355"/>
      <c r="H175" s="27"/>
      <c r="I175" s="27"/>
      <c r="J175" s="332">
        <f t="shared" ref="J175:J181" si="77">SUBTOTAL(9,G175:I175)</f>
        <v>0</v>
      </c>
      <c r="K175" s="334">
        <f t="shared" si="59"/>
        <v>0</v>
      </c>
    </row>
    <row r="176" spans="1:11" ht="12.75">
      <c r="A176" s="352">
        <v>2</v>
      </c>
      <c r="B176" s="353">
        <v>3</v>
      </c>
      <c r="C176" s="353">
        <v>1</v>
      </c>
      <c r="D176" s="353">
        <v>3</v>
      </c>
      <c r="E176" s="353" t="s">
        <v>204</v>
      </c>
      <c r="F176" s="354" t="s">
        <v>136</v>
      </c>
      <c r="G176" s="362"/>
      <c r="H176" s="27"/>
      <c r="I176" s="27"/>
      <c r="J176" s="332">
        <f t="shared" si="77"/>
        <v>0</v>
      </c>
      <c r="K176" s="334">
        <f t="shared" si="59"/>
        <v>0</v>
      </c>
    </row>
    <row r="177" spans="1:11" ht="12.75">
      <c r="A177" s="348">
        <v>2</v>
      </c>
      <c r="B177" s="349">
        <v>3</v>
      </c>
      <c r="C177" s="349">
        <v>1</v>
      </c>
      <c r="D177" s="349">
        <v>4</v>
      </c>
      <c r="E177" s="349"/>
      <c r="F177" s="361" t="s">
        <v>137</v>
      </c>
      <c r="G177" s="363">
        <f>+G178</f>
        <v>0</v>
      </c>
      <c r="H177" s="363">
        <f>+H178</f>
        <v>282539.2</v>
      </c>
      <c r="I177" s="363">
        <f>+I178</f>
        <v>0</v>
      </c>
      <c r="J177" s="363">
        <f t="shared" ref="J177:K177" si="78">+J178</f>
        <v>282539.2</v>
      </c>
      <c r="K177" s="53">
        <f t="shared" si="78"/>
        <v>6.8365231239843338E-2</v>
      </c>
    </row>
    <row r="178" spans="1:11" ht="12.75">
      <c r="A178" s="352">
        <v>2</v>
      </c>
      <c r="B178" s="353">
        <v>3</v>
      </c>
      <c r="C178" s="353">
        <v>1</v>
      </c>
      <c r="D178" s="353">
        <v>4</v>
      </c>
      <c r="E178" s="353" t="s">
        <v>202</v>
      </c>
      <c r="F178" s="354" t="s">
        <v>137</v>
      </c>
      <c r="G178" s="362"/>
      <c r="H178" s="27">
        <v>282539.2</v>
      </c>
      <c r="I178" s="27"/>
      <c r="J178" s="332">
        <f t="shared" si="77"/>
        <v>282539.2</v>
      </c>
      <c r="K178" s="334">
        <f t="shared" si="59"/>
        <v>6.8365231239843338E-2</v>
      </c>
    </row>
    <row r="179" spans="1:11" ht="12.75">
      <c r="A179" s="344">
        <v>2</v>
      </c>
      <c r="B179" s="345">
        <v>3</v>
      </c>
      <c r="C179" s="345">
        <v>2</v>
      </c>
      <c r="D179" s="345"/>
      <c r="E179" s="345"/>
      <c r="F179" s="346" t="s">
        <v>29</v>
      </c>
      <c r="G179" s="347">
        <f>+G180+G182+G184+G186</f>
        <v>0</v>
      </c>
      <c r="H179" s="347">
        <f>+H180+H182+H184+H186</f>
        <v>237160.06</v>
      </c>
      <c r="I179" s="347">
        <f>+I180+I182+I184+I186</f>
        <v>0</v>
      </c>
      <c r="J179" s="347">
        <f>+J180+J182+J184+J186</f>
        <v>237160.06</v>
      </c>
      <c r="K179" s="347">
        <f t="shared" ref="K179" si="79">+K180+K182+K184+K186</f>
        <v>5.7384965848119904E-2</v>
      </c>
    </row>
    <row r="180" spans="1:11" ht="12.75">
      <c r="A180" s="348">
        <v>2</v>
      </c>
      <c r="B180" s="349">
        <v>3</v>
      </c>
      <c r="C180" s="349">
        <v>2</v>
      </c>
      <c r="D180" s="349">
        <v>1</v>
      </c>
      <c r="E180" s="349"/>
      <c r="F180" s="361" t="s">
        <v>1051</v>
      </c>
      <c r="G180" s="363">
        <f>+G181</f>
        <v>0</v>
      </c>
      <c r="H180" s="363">
        <f>+H181</f>
        <v>0</v>
      </c>
      <c r="I180" s="363">
        <f>+I181</f>
        <v>0</v>
      </c>
      <c r="J180" s="363">
        <f t="shared" ref="J180:K180" si="80">+J181</f>
        <v>0</v>
      </c>
      <c r="K180" s="53">
        <f t="shared" si="80"/>
        <v>0</v>
      </c>
    </row>
    <row r="181" spans="1:11" ht="12.75">
      <c r="A181" s="352">
        <v>2</v>
      </c>
      <c r="B181" s="353">
        <v>3</v>
      </c>
      <c r="C181" s="353">
        <v>2</v>
      </c>
      <c r="D181" s="353">
        <v>1</v>
      </c>
      <c r="E181" s="353" t="s">
        <v>202</v>
      </c>
      <c r="F181" s="354" t="s">
        <v>1051</v>
      </c>
      <c r="G181" s="362"/>
      <c r="H181" s="362"/>
      <c r="I181" s="362"/>
      <c r="J181" s="333">
        <f t="shared" si="77"/>
        <v>0</v>
      </c>
      <c r="K181" s="334">
        <f t="shared" si="59"/>
        <v>0</v>
      </c>
    </row>
    <row r="182" spans="1:11" ht="12.75">
      <c r="A182" s="348">
        <v>2</v>
      </c>
      <c r="B182" s="349">
        <v>3</v>
      </c>
      <c r="C182" s="349">
        <v>2</v>
      </c>
      <c r="D182" s="349">
        <v>2</v>
      </c>
      <c r="E182" s="349"/>
      <c r="F182" s="361" t="s">
        <v>138</v>
      </c>
      <c r="G182" s="363">
        <f>+G183</f>
        <v>0</v>
      </c>
      <c r="H182" s="363">
        <f>+H183</f>
        <v>200458.5</v>
      </c>
      <c r="I182" s="363">
        <f>+I183</f>
        <v>0</v>
      </c>
      <c r="J182" s="363">
        <f t="shared" ref="J182:K182" si="81">+J183</f>
        <v>200458.5</v>
      </c>
      <c r="K182" s="53">
        <f t="shared" si="81"/>
        <v>4.8504390564184138E-2</v>
      </c>
    </row>
    <row r="183" spans="1:11" ht="12.75">
      <c r="A183" s="352">
        <v>2</v>
      </c>
      <c r="B183" s="353">
        <v>3</v>
      </c>
      <c r="C183" s="353">
        <v>2</v>
      </c>
      <c r="D183" s="353">
        <v>2</v>
      </c>
      <c r="E183" s="353" t="s">
        <v>202</v>
      </c>
      <c r="F183" s="354" t="s">
        <v>138</v>
      </c>
      <c r="G183" s="362"/>
      <c r="H183" s="362">
        <v>200458.5</v>
      </c>
      <c r="I183" s="362"/>
      <c r="J183" s="332">
        <f>SUBTOTAL(9,G183:I183)</f>
        <v>200458.5</v>
      </c>
      <c r="K183" s="334">
        <f t="shared" si="59"/>
        <v>4.8504390564184138E-2</v>
      </c>
    </row>
    <row r="184" spans="1:11" ht="12.75">
      <c r="A184" s="348">
        <v>2</v>
      </c>
      <c r="B184" s="349">
        <v>3</v>
      </c>
      <c r="C184" s="349">
        <v>2</v>
      </c>
      <c r="D184" s="349">
        <v>3</v>
      </c>
      <c r="E184" s="349"/>
      <c r="F184" s="361" t="s">
        <v>139</v>
      </c>
      <c r="G184" s="363">
        <f>+G185</f>
        <v>0</v>
      </c>
      <c r="H184" s="363">
        <f>+H185</f>
        <v>36701.56</v>
      </c>
      <c r="I184" s="363">
        <f>+I185</f>
        <v>0</v>
      </c>
      <c r="J184" s="363">
        <f t="shared" ref="J184:K184" si="82">+J185</f>
        <v>36701.56</v>
      </c>
      <c r="K184" s="53">
        <f t="shared" si="82"/>
        <v>8.8805752839357672E-3</v>
      </c>
    </row>
    <row r="185" spans="1:11" ht="12.75">
      <c r="A185" s="352">
        <v>2</v>
      </c>
      <c r="B185" s="353">
        <v>3</v>
      </c>
      <c r="C185" s="353">
        <v>2</v>
      </c>
      <c r="D185" s="353">
        <v>3</v>
      </c>
      <c r="E185" s="353" t="s">
        <v>202</v>
      </c>
      <c r="F185" s="354" t="s">
        <v>139</v>
      </c>
      <c r="G185" s="362"/>
      <c r="H185" s="27">
        <v>36701.56</v>
      </c>
      <c r="I185" s="27"/>
      <c r="J185" s="332">
        <f>SUBTOTAL(9,G185:I185)</f>
        <v>36701.56</v>
      </c>
      <c r="K185" s="334">
        <f t="shared" si="59"/>
        <v>8.8805752839357672E-3</v>
      </c>
    </row>
    <row r="186" spans="1:11" ht="12.75">
      <c r="A186" s="348">
        <v>2</v>
      </c>
      <c r="B186" s="349">
        <v>3</v>
      </c>
      <c r="C186" s="349">
        <v>2</v>
      </c>
      <c r="D186" s="349">
        <v>4</v>
      </c>
      <c r="E186" s="349"/>
      <c r="F186" s="361" t="s">
        <v>30</v>
      </c>
      <c r="G186" s="363">
        <f>+G187</f>
        <v>0</v>
      </c>
      <c r="H186" s="363">
        <f>+H187</f>
        <v>0</v>
      </c>
      <c r="I186" s="363">
        <f>+I187</f>
        <v>0</v>
      </c>
      <c r="J186" s="363">
        <f t="shared" ref="J186:K186" si="83">+J187</f>
        <v>0</v>
      </c>
      <c r="K186" s="53">
        <f t="shared" si="83"/>
        <v>0</v>
      </c>
    </row>
    <row r="187" spans="1:11" ht="12.75">
      <c r="A187" s="352">
        <v>2</v>
      </c>
      <c r="B187" s="353">
        <v>3</v>
      </c>
      <c r="C187" s="353">
        <v>2</v>
      </c>
      <c r="D187" s="353">
        <v>4</v>
      </c>
      <c r="E187" s="353" t="s">
        <v>202</v>
      </c>
      <c r="F187" s="354" t="s">
        <v>30</v>
      </c>
      <c r="G187" s="362"/>
      <c r="H187" s="27"/>
      <c r="I187" s="27"/>
      <c r="J187" s="332">
        <f>SUBTOTAL(9,G187:I187)</f>
        <v>0</v>
      </c>
      <c r="K187" s="334">
        <f t="shared" si="59"/>
        <v>0</v>
      </c>
    </row>
    <row r="188" spans="1:11" ht="12.75">
      <c r="A188" s="344">
        <v>2</v>
      </c>
      <c r="B188" s="345">
        <v>3</v>
      </c>
      <c r="C188" s="345">
        <v>3</v>
      </c>
      <c r="D188" s="345"/>
      <c r="E188" s="345"/>
      <c r="F188" s="346" t="s">
        <v>250</v>
      </c>
      <c r="G188" s="347">
        <f>+G189+G191+G193+G195</f>
        <v>0</v>
      </c>
      <c r="H188" s="347">
        <f>+H189+H191+H193+H195</f>
        <v>5542802.8399999999</v>
      </c>
      <c r="I188" s="347">
        <f>+I189+I191+I193+I195</f>
        <v>0</v>
      </c>
      <c r="J188" s="347">
        <f>+J189+J191+J193+J195</f>
        <v>5542802.8399999999</v>
      </c>
      <c r="K188" s="347">
        <f t="shared" ref="K188" si="84">+K189+K191+K193+K195</f>
        <v>1.3411767212247376</v>
      </c>
    </row>
    <row r="189" spans="1:11" ht="12.75">
      <c r="A189" s="348">
        <v>2</v>
      </c>
      <c r="B189" s="349">
        <v>3</v>
      </c>
      <c r="C189" s="349">
        <v>3</v>
      </c>
      <c r="D189" s="349">
        <v>1</v>
      </c>
      <c r="E189" s="349"/>
      <c r="F189" s="361" t="s">
        <v>140</v>
      </c>
      <c r="G189" s="351">
        <f>G190</f>
        <v>0</v>
      </c>
      <c r="H189" s="351">
        <f>H190</f>
        <v>327998.37</v>
      </c>
      <c r="I189" s="351">
        <f>I190</f>
        <v>0</v>
      </c>
      <c r="J189" s="351">
        <f t="shared" ref="J189:K189" si="85">J190</f>
        <v>327998.37</v>
      </c>
      <c r="K189" s="53">
        <f t="shared" si="85"/>
        <v>7.9364861270017378E-2</v>
      </c>
    </row>
    <row r="190" spans="1:11" ht="12.75">
      <c r="A190" s="352">
        <v>2</v>
      </c>
      <c r="B190" s="353">
        <v>3</v>
      </c>
      <c r="C190" s="353">
        <v>3</v>
      </c>
      <c r="D190" s="353">
        <v>1</v>
      </c>
      <c r="E190" s="353" t="s">
        <v>202</v>
      </c>
      <c r="F190" s="354" t="s">
        <v>140</v>
      </c>
      <c r="G190" s="355"/>
      <c r="H190" s="355">
        <v>327998.37</v>
      </c>
      <c r="I190" s="355"/>
      <c r="J190" s="333">
        <f>SUBTOTAL(9,G190:I190)</f>
        <v>327998.37</v>
      </c>
      <c r="K190" s="334">
        <f t="shared" si="59"/>
        <v>7.9364861270017378E-2</v>
      </c>
    </row>
    <row r="191" spans="1:11" ht="12.75">
      <c r="A191" s="348">
        <v>2</v>
      </c>
      <c r="B191" s="349">
        <v>3</v>
      </c>
      <c r="C191" s="349">
        <v>3</v>
      </c>
      <c r="D191" s="349">
        <v>2</v>
      </c>
      <c r="E191" s="349"/>
      <c r="F191" s="361" t="s">
        <v>141</v>
      </c>
      <c r="G191" s="363">
        <f>+G192</f>
        <v>0</v>
      </c>
      <c r="H191" s="363">
        <f>+H192</f>
        <v>2826227.39</v>
      </c>
      <c r="I191" s="363">
        <f>+I192</f>
        <v>0</v>
      </c>
      <c r="J191" s="363">
        <f>+J192</f>
        <v>2826227.39</v>
      </c>
      <c r="K191" s="53">
        <f t="shared" ref="K191" si="86">+K192</f>
        <v>0.68385444941349349</v>
      </c>
    </row>
    <row r="192" spans="1:11" ht="12.75">
      <c r="A192" s="352">
        <v>2</v>
      </c>
      <c r="B192" s="353">
        <v>3</v>
      </c>
      <c r="C192" s="353">
        <v>3</v>
      </c>
      <c r="D192" s="353">
        <v>2</v>
      </c>
      <c r="E192" s="353" t="s">
        <v>202</v>
      </c>
      <c r="F192" s="354" t="s">
        <v>141</v>
      </c>
      <c r="G192" s="355"/>
      <c r="H192" s="355">
        <v>2826227.39</v>
      </c>
      <c r="I192" s="355"/>
      <c r="J192" s="333">
        <f>SUBTOTAL(9,G192:I192)</f>
        <v>2826227.39</v>
      </c>
      <c r="K192" s="334">
        <f t="shared" si="59"/>
        <v>0.68385444941349349</v>
      </c>
    </row>
    <row r="193" spans="1:14" ht="12.75">
      <c r="A193" s="348">
        <v>2</v>
      </c>
      <c r="B193" s="349">
        <v>3</v>
      </c>
      <c r="C193" s="349">
        <v>3</v>
      </c>
      <c r="D193" s="349">
        <v>3</v>
      </c>
      <c r="E193" s="349"/>
      <c r="F193" s="361" t="s">
        <v>142</v>
      </c>
      <c r="G193" s="363">
        <f>+G194</f>
        <v>0</v>
      </c>
      <c r="H193" s="363">
        <f>+H194</f>
        <v>2388577.08</v>
      </c>
      <c r="I193" s="363">
        <f>+I194</f>
        <v>0</v>
      </c>
      <c r="J193" s="363">
        <f>+J194</f>
        <v>2388577.08</v>
      </c>
      <c r="K193" s="53">
        <f>IFERROR(J193/$J$18*100,"0.00")</f>
        <v>0.57795741054122685</v>
      </c>
    </row>
    <row r="194" spans="1:14" ht="12.75">
      <c r="A194" s="352">
        <v>2</v>
      </c>
      <c r="B194" s="353">
        <v>3</v>
      </c>
      <c r="C194" s="353">
        <v>3</v>
      </c>
      <c r="D194" s="353">
        <v>3</v>
      </c>
      <c r="E194" s="353" t="s">
        <v>202</v>
      </c>
      <c r="F194" s="354" t="s">
        <v>142</v>
      </c>
      <c r="G194" s="355"/>
      <c r="H194" s="27">
        <v>2388577.08</v>
      </c>
      <c r="I194" s="27"/>
      <c r="J194" s="333">
        <f>SUBTOTAL(9,G194:I194)</f>
        <v>2388577.08</v>
      </c>
      <c r="K194" s="334">
        <f t="shared" ref="K194:K256" si="87">IFERROR(J194/$J$18*100,"0.00")</f>
        <v>0.57795741054122685</v>
      </c>
    </row>
    <row r="195" spans="1:14" ht="12.75">
      <c r="A195" s="348">
        <v>2</v>
      </c>
      <c r="B195" s="349">
        <v>3</v>
      </c>
      <c r="C195" s="349">
        <v>3</v>
      </c>
      <c r="D195" s="349">
        <v>4</v>
      </c>
      <c r="E195" s="349"/>
      <c r="F195" s="361" t="s">
        <v>143</v>
      </c>
      <c r="G195" s="363">
        <f>+G196</f>
        <v>0</v>
      </c>
      <c r="H195" s="363">
        <f>+H196</f>
        <v>0</v>
      </c>
      <c r="I195" s="363">
        <f>+I196</f>
        <v>0</v>
      </c>
      <c r="J195" s="363">
        <f t="shared" ref="J195:K195" si="88">+J196</f>
        <v>0</v>
      </c>
      <c r="K195" s="53">
        <f t="shared" si="88"/>
        <v>0</v>
      </c>
    </row>
    <row r="196" spans="1:14" ht="12.75">
      <c r="A196" s="352">
        <v>2</v>
      </c>
      <c r="B196" s="353">
        <v>3</v>
      </c>
      <c r="C196" s="353">
        <v>3</v>
      </c>
      <c r="D196" s="353">
        <v>4</v>
      </c>
      <c r="E196" s="353" t="s">
        <v>202</v>
      </c>
      <c r="F196" s="354" t="s">
        <v>143</v>
      </c>
      <c r="G196" s="362"/>
      <c r="H196" s="362"/>
      <c r="I196" s="362"/>
      <c r="J196" s="333">
        <f>SUBTOTAL(9,G196:I196)</f>
        <v>0</v>
      </c>
      <c r="K196" s="334">
        <f t="shared" si="87"/>
        <v>0</v>
      </c>
    </row>
    <row r="197" spans="1:14" ht="12.75">
      <c r="A197" s="344">
        <v>2</v>
      </c>
      <c r="B197" s="345">
        <v>3</v>
      </c>
      <c r="C197" s="345">
        <v>4</v>
      </c>
      <c r="D197" s="345"/>
      <c r="E197" s="345"/>
      <c r="F197" s="346" t="s">
        <v>251</v>
      </c>
      <c r="G197" s="347">
        <f>+G198</f>
        <v>3013321.5</v>
      </c>
      <c r="H197" s="347">
        <f>+H198</f>
        <v>16604741.269999998</v>
      </c>
      <c r="I197" s="347">
        <f>+I198</f>
        <v>0</v>
      </c>
      <c r="J197" s="347">
        <f>+J198</f>
        <v>19618062.769999996</v>
      </c>
      <c r="K197" s="368">
        <f t="shared" ref="J197:K198" si="89">+K198</f>
        <v>4.7469285598204118</v>
      </c>
    </row>
    <row r="198" spans="1:14" ht="12.75">
      <c r="A198" s="348">
        <v>2</v>
      </c>
      <c r="B198" s="349">
        <v>3</v>
      </c>
      <c r="C198" s="349">
        <v>4</v>
      </c>
      <c r="D198" s="349">
        <v>1</v>
      </c>
      <c r="E198" s="349"/>
      <c r="F198" s="361" t="s">
        <v>144</v>
      </c>
      <c r="G198" s="363">
        <f>+G199</f>
        <v>3013321.5</v>
      </c>
      <c r="H198" s="363">
        <f>+H199</f>
        <v>16604741.269999998</v>
      </c>
      <c r="I198" s="363">
        <f>+I199</f>
        <v>0</v>
      </c>
      <c r="J198" s="363">
        <f t="shared" si="89"/>
        <v>19618062.769999996</v>
      </c>
      <c r="K198" s="53">
        <f t="shared" si="89"/>
        <v>4.7469285598204118</v>
      </c>
    </row>
    <row r="199" spans="1:14" ht="12.75">
      <c r="A199" s="352">
        <v>2</v>
      </c>
      <c r="B199" s="353">
        <v>3</v>
      </c>
      <c r="C199" s="353">
        <v>4</v>
      </c>
      <c r="D199" s="353">
        <v>1</v>
      </c>
      <c r="E199" s="353" t="s">
        <v>202</v>
      </c>
      <c r="F199" s="354" t="s">
        <v>144</v>
      </c>
      <c r="G199" s="355">
        <v>3013321.5</v>
      </c>
      <c r="H199" s="27">
        <f>19382645.58-2777904.31</f>
        <v>16604741.269999998</v>
      </c>
      <c r="I199" s="27"/>
      <c r="J199" s="333">
        <f>SUBTOTAL(9,G199:I199)</f>
        <v>19618062.769999996</v>
      </c>
      <c r="K199" s="334">
        <f t="shared" si="87"/>
        <v>4.7469285598204118</v>
      </c>
      <c r="M199" s="394"/>
      <c r="N199" s="395"/>
    </row>
    <row r="200" spans="1:14" ht="12.75">
      <c r="A200" s="344">
        <v>2</v>
      </c>
      <c r="B200" s="345">
        <v>3</v>
      </c>
      <c r="C200" s="345">
        <v>5</v>
      </c>
      <c r="D200" s="345"/>
      <c r="E200" s="345"/>
      <c r="F200" s="346" t="s">
        <v>146</v>
      </c>
      <c r="G200" s="347">
        <f>+G201+G203+G205+G207</f>
        <v>0</v>
      </c>
      <c r="H200" s="347">
        <f>+H201+H203+H205+H207</f>
        <v>2144811</v>
      </c>
      <c r="I200" s="347">
        <f>+I201+I203+I205+I207</f>
        <v>0</v>
      </c>
      <c r="J200" s="347">
        <f>+J201+J203+J205+J207</f>
        <v>2144811</v>
      </c>
      <c r="K200" s="347">
        <f t="shared" ref="K200" si="90">+K201+K203+K205+K207</f>
        <v>0.51897400424705531</v>
      </c>
    </row>
    <row r="201" spans="1:14" ht="12.75">
      <c r="A201" s="348">
        <v>2</v>
      </c>
      <c r="B201" s="349">
        <v>3</v>
      </c>
      <c r="C201" s="349">
        <v>5</v>
      </c>
      <c r="D201" s="349">
        <v>2</v>
      </c>
      <c r="E201" s="349"/>
      <c r="F201" s="361" t="s">
        <v>1052</v>
      </c>
      <c r="G201" s="363">
        <f>+G202</f>
        <v>0</v>
      </c>
      <c r="H201" s="363">
        <f>+H202</f>
        <v>0</v>
      </c>
      <c r="I201" s="363">
        <f>+I202</f>
        <v>0</v>
      </c>
      <c r="J201" s="363">
        <f>+J202</f>
        <v>0</v>
      </c>
      <c r="K201" s="53">
        <f t="shared" ref="K201" si="91">+K202</f>
        <v>0</v>
      </c>
    </row>
    <row r="202" spans="1:14" ht="12.75">
      <c r="A202" s="352">
        <v>2</v>
      </c>
      <c r="B202" s="353">
        <v>3</v>
      </c>
      <c r="C202" s="353">
        <v>5</v>
      </c>
      <c r="D202" s="353">
        <v>2</v>
      </c>
      <c r="E202" s="353" t="s">
        <v>202</v>
      </c>
      <c r="F202" s="354" t="s">
        <v>1052</v>
      </c>
      <c r="G202" s="362"/>
      <c r="H202" s="27"/>
      <c r="I202" s="27"/>
      <c r="J202" s="333">
        <f>SUBTOTAL(9,G202:I202)</f>
        <v>0</v>
      </c>
      <c r="K202" s="334">
        <f t="shared" si="87"/>
        <v>0</v>
      </c>
    </row>
    <row r="203" spans="1:14" ht="12.75">
      <c r="A203" s="348">
        <v>2</v>
      </c>
      <c r="B203" s="349">
        <v>3</v>
      </c>
      <c r="C203" s="349">
        <v>5</v>
      </c>
      <c r="D203" s="349">
        <v>3</v>
      </c>
      <c r="E203" s="349"/>
      <c r="F203" s="361" t="s">
        <v>145</v>
      </c>
      <c r="G203" s="363">
        <f>+G204</f>
        <v>0</v>
      </c>
      <c r="H203" s="363">
        <f>+H204</f>
        <v>0</v>
      </c>
      <c r="I203" s="363">
        <f>+I204</f>
        <v>0</v>
      </c>
      <c r="J203" s="363">
        <f>+J204</f>
        <v>0</v>
      </c>
      <c r="K203" s="53">
        <f t="shared" ref="K203" si="92">+K204</f>
        <v>0</v>
      </c>
    </row>
    <row r="204" spans="1:14" ht="12.75">
      <c r="A204" s="352">
        <v>2</v>
      </c>
      <c r="B204" s="353">
        <v>3</v>
      </c>
      <c r="C204" s="353">
        <v>5</v>
      </c>
      <c r="D204" s="353">
        <v>3</v>
      </c>
      <c r="E204" s="353" t="s">
        <v>202</v>
      </c>
      <c r="F204" s="354" t="s">
        <v>145</v>
      </c>
      <c r="G204" s="355"/>
      <c r="H204" s="27"/>
      <c r="I204" s="27"/>
      <c r="J204" s="332">
        <f>SUBTOTAL(9,G204:I204)</f>
        <v>0</v>
      </c>
      <c r="K204" s="334">
        <f t="shared" si="87"/>
        <v>0</v>
      </c>
    </row>
    <row r="205" spans="1:14" ht="12.75">
      <c r="A205" s="348">
        <v>2</v>
      </c>
      <c r="B205" s="349">
        <v>3</v>
      </c>
      <c r="C205" s="349">
        <v>5</v>
      </c>
      <c r="D205" s="349">
        <v>4</v>
      </c>
      <c r="E205" s="349"/>
      <c r="F205" s="361" t="s">
        <v>1053</v>
      </c>
      <c r="G205" s="363">
        <f>+G206</f>
        <v>0</v>
      </c>
      <c r="H205" s="363">
        <f>+H206</f>
        <v>134617.24</v>
      </c>
      <c r="I205" s="363">
        <f>+I206</f>
        <v>0</v>
      </c>
      <c r="J205" s="363">
        <f>+J206</f>
        <v>134617.24</v>
      </c>
      <c r="K205" s="53">
        <f t="shared" ref="K205" si="93">+K206</f>
        <v>3.2572962411833432E-2</v>
      </c>
    </row>
    <row r="206" spans="1:14" ht="12.75">
      <c r="A206" s="352">
        <v>2</v>
      </c>
      <c r="B206" s="353">
        <v>3</v>
      </c>
      <c r="C206" s="353">
        <v>5</v>
      </c>
      <c r="D206" s="353">
        <v>4</v>
      </c>
      <c r="E206" s="353" t="s">
        <v>202</v>
      </c>
      <c r="F206" s="354" t="s">
        <v>1053</v>
      </c>
      <c r="G206" s="362"/>
      <c r="H206" s="27">
        <v>134617.24</v>
      </c>
      <c r="I206" s="27"/>
      <c r="J206" s="332">
        <f t="shared" ref="J206:J208" si="94">SUBTOTAL(9,G206:I206)</f>
        <v>134617.24</v>
      </c>
      <c r="K206" s="334">
        <f t="shared" si="87"/>
        <v>3.2572962411833432E-2</v>
      </c>
    </row>
    <row r="207" spans="1:14" ht="12.75">
      <c r="A207" s="348">
        <v>2</v>
      </c>
      <c r="B207" s="349">
        <v>3</v>
      </c>
      <c r="C207" s="349">
        <v>5</v>
      </c>
      <c r="D207" s="349">
        <v>5</v>
      </c>
      <c r="E207" s="349"/>
      <c r="F207" s="361" t="s">
        <v>252</v>
      </c>
      <c r="G207" s="363">
        <f>+G208</f>
        <v>0</v>
      </c>
      <c r="H207" s="363">
        <f>+H208</f>
        <v>2010193.76</v>
      </c>
      <c r="I207" s="363">
        <f>+I208</f>
        <v>0</v>
      </c>
      <c r="J207" s="363">
        <f>+J208</f>
        <v>2010193.76</v>
      </c>
      <c r="K207" s="53">
        <f t="shared" ref="K207" si="95">+K208</f>
        <v>0.48640104183522193</v>
      </c>
    </row>
    <row r="208" spans="1:14" ht="12.75">
      <c r="A208" s="352">
        <v>2</v>
      </c>
      <c r="B208" s="353">
        <v>3</v>
      </c>
      <c r="C208" s="353">
        <v>5</v>
      </c>
      <c r="D208" s="353">
        <v>5</v>
      </c>
      <c r="E208" s="353" t="s">
        <v>202</v>
      </c>
      <c r="F208" s="354" t="s">
        <v>147</v>
      </c>
      <c r="G208" s="355"/>
      <c r="H208" s="30">
        <v>2010193.76</v>
      </c>
      <c r="I208" s="30"/>
      <c r="J208" s="333">
        <f t="shared" si="94"/>
        <v>2010193.76</v>
      </c>
      <c r="K208" s="334">
        <f>IFERROR(J208/$J$18*100,"0.00")</f>
        <v>0.48640104183522193</v>
      </c>
    </row>
    <row r="209" spans="1:11" ht="12.75">
      <c r="A209" s="344">
        <v>2</v>
      </c>
      <c r="B209" s="345">
        <v>3</v>
      </c>
      <c r="C209" s="345">
        <v>6</v>
      </c>
      <c r="D209" s="345"/>
      <c r="E209" s="345"/>
      <c r="F209" s="346" t="s">
        <v>148</v>
      </c>
      <c r="G209" s="347">
        <f>+G210+G214+G218+G222</f>
        <v>0</v>
      </c>
      <c r="H209" s="347">
        <f>+H210+H214+H218+H222</f>
        <v>1523647.28</v>
      </c>
      <c r="I209" s="347">
        <f>+I210+I214+I218+I222</f>
        <v>0</v>
      </c>
      <c r="J209" s="347">
        <f t="shared" ref="J209:K209" si="96">+J210+J214+J218+J222</f>
        <v>1523647.28</v>
      </c>
      <c r="K209" s="347">
        <f t="shared" si="96"/>
        <v>0.36867273151887714</v>
      </c>
    </row>
    <row r="210" spans="1:11" ht="12.75">
      <c r="A210" s="348">
        <v>2</v>
      </c>
      <c r="B210" s="349">
        <v>3</v>
      </c>
      <c r="C210" s="349">
        <v>6</v>
      </c>
      <c r="D210" s="349">
        <v>1</v>
      </c>
      <c r="E210" s="349"/>
      <c r="F210" s="361" t="s">
        <v>149</v>
      </c>
      <c r="G210" s="363">
        <f>+G211+G212+G213</f>
        <v>0</v>
      </c>
      <c r="H210" s="363">
        <f>+H211+H212+H213</f>
        <v>469397.92</v>
      </c>
      <c r="I210" s="363">
        <f>+I211+I212+I213</f>
        <v>0</v>
      </c>
      <c r="J210" s="363">
        <f t="shared" ref="J210:K210" si="97">+J211+J212+J213</f>
        <v>469397.92</v>
      </c>
      <c r="K210" s="53">
        <f t="shared" si="97"/>
        <v>0.11357892053315605</v>
      </c>
    </row>
    <row r="211" spans="1:11" ht="12.75">
      <c r="A211" s="352">
        <v>2</v>
      </c>
      <c r="B211" s="353">
        <v>3</v>
      </c>
      <c r="C211" s="353">
        <v>6</v>
      </c>
      <c r="D211" s="353">
        <v>1</v>
      </c>
      <c r="E211" s="353" t="s">
        <v>202</v>
      </c>
      <c r="F211" s="354" t="s">
        <v>150</v>
      </c>
      <c r="G211" s="355"/>
      <c r="H211" s="27">
        <v>17148.560000000001</v>
      </c>
      <c r="I211" s="27"/>
      <c r="J211" s="332">
        <f>SUBTOTAL(9,G211:I211)</f>
        <v>17148.560000000001</v>
      </c>
      <c r="K211" s="334">
        <f t="shared" si="87"/>
        <v>4.149389783188768E-3</v>
      </c>
    </row>
    <row r="212" spans="1:11" ht="12.75">
      <c r="A212" s="352">
        <v>2</v>
      </c>
      <c r="B212" s="353">
        <v>3</v>
      </c>
      <c r="C212" s="353">
        <v>6</v>
      </c>
      <c r="D212" s="353">
        <v>1</v>
      </c>
      <c r="E212" s="353" t="s">
        <v>203</v>
      </c>
      <c r="F212" s="354" t="s">
        <v>151</v>
      </c>
      <c r="G212" s="355"/>
      <c r="H212" s="355">
        <v>452249.36</v>
      </c>
      <c r="I212" s="355"/>
      <c r="J212" s="332">
        <f>SUBTOTAL(9,G212:I212)</f>
        <v>452249.36</v>
      </c>
      <c r="K212" s="334">
        <f t="shared" si="87"/>
        <v>0.10942953074996728</v>
      </c>
    </row>
    <row r="213" spans="1:11" ht="12.75">
      <c r="A213" s="352">
        <v>2</v>
      </c>
      <c r="B213" s="353">
        <v>3</v>
      </c>
      <c r="C213" s="353">
        <v>6</v>
      </c>
      <c r="D213" s="353">
        <v>1</v>
      </c>
      <c r="E213" s="353" t="s">
        <v>205</v>
      </c>
      <c r="F213" s="354" t="s">
        <v>152</v>
      </c>
      <c r="G213" s="355"/>
      <c r="H213" s="27"/>
      <c r="I213" s="27"/>
      <c r="J213" s="332">
        <f>SUBTOTAL(9,G213:I213)</f>
        <v>0</v>
      </c>
      <c r="K213" s="334">
        <f t="shared" si="87"/>
        <v>0</v>
      </c>
    </row>
    <row r="214" spans="1:11" ht="12.75">
      <c r="A214" s="348">
        <v>2</v>
      </c>
      <c r="B214" s="349">
        <v>3</v>
      </c>
      <c r="C214" s="349">
        <v>6</v>
      </c>
      <c r="D214" s="349">
        <v>2</v>
      </c>
      <c r="E214" s="349"/>
      <c r="F214" s="361" t="s">
        <v>153</v>
      </c>
      <c r="G214" s="363">
        <f>+G215+G216+G217</f>
        <v>0</v>
      </c>
      <c r="H214" s="363">
        <f>+H215+H216+H217</f>
        <v>226124.68</v>
      </c>
      <c r="I214" s="363">
        <f>+I215+I216+I217</f>
        <v>0</v>
      </c>
      <c r="J214" s="363">
        <f t="shared" ref="J214:K214" si="98">+J215+J216+J217</f>
        <v>226124.68</v>
      </c>
      <c r="K214" s="53">
        <f t="shared" si="98"/>
        <v>5.471476537498364E-2</v>
      </c>
    </row>
    <row r="215" spans="1:11" ht="12.75">
      <c r="A215" s="352">
        <v>2</v>
      </c>
      <c r="B215" s="353">
        <v>3</v>
      </c>
      <c r="C215" s="353">
        <v>6</v>
      </c>
      <c r="D215" s="353">
        <v>2</v>
      </c>
      <c r="E215" s="353" t="s">
        <v>202</v>
      </c>
      <c r="F215" s="354" t="s">
        <v>154</v>
      </c>
      <c r="G215" s="355"/>
      <c r="H215" s="27">
        <v>226124.68</v>
      </c>
      <c r="I215" s="27"/>
      <c r="J215" s="332">
        <f>SUBTOTAL(9,G215:I215)</f>
        <v>226124.68</v>
      </c>
      <c r="K215" s="334">
        <f t="shared" si="87"/>
        <v>5.471476537498364E-2</v>
      </c>
    </row>
    <row r="216" spans="1:11" ht="12.75">
      <c r="A216" s="352">
        <v>2</v>
      </c>
      <c r="B216" s="353">
        <v>3</v>
      </c>
      <c r="C216" s="353">
        <v>6</v>
      </c>
      <c r="D216" s="353">
        <v>2</v>
      </c>
      <c r="E216" s="353" t="s">
        <v>203</v>
      </c>
      <c r="F216" s="354" t="s">
        <v>155</v>
      </c>
      <c r="G216" s="355"/>
      <c r="H216" s="27"/>
      <c r="I216" s="27"/>
      <c r="J216" s="332">
        <f>SUBTOTAL(9,G216:I216)</f>
        <v>0</v>
      </c>
      <c r="K216" s="334">
        <f t="shared" si="87"/>
        <v>0</v>
      </c>
    </row>
    <row r="217" spans="1:11" ht="12.75">
      <c r="A217" s="352">
        <v>2</v>
      </c>
      <c r="B217" s="353">
        <v>3</v>
      </c>
      <c r="C217" s="353">
        <v>6</v>
      </c>
      <c r="D217" s="353">
        <v>2</v>
      </c>
      <c r="E217" s="353" t="s">
        <v>204</v>
      </c>
      <c r="F217" s="354" t="s">
        <v>156</v>
      </c>
      <c r="G217" s="362"/>
      <c r="H217" s="27"/>
      <c r="I217" s="27"/>
      <c r="J217" s="332">
        <f>SUBTOTAL(9,G217:I217)</f>
        <v>0</v>
      </c>
      <c r="K217" s="334">
        <f t="shared" si="87"/>
        <v>0</v>
      </c>
    </row>
    <row r="218" spans="1:11" ht="12.75">
      <c r="A218" s="348">
        <v>2</v>
      </c>
      <c r="B218" s="349">
        <v>3</v>
      </c>
      <c r="C218" s="349">
        <v>6</v>
      </c>
      <c r="D218" s="349">
        <v>3</v>
      </c>
      <c r="E218" s="349"/>
      <c r="F218" s="361" t="s">
        <v>157</v>
      </c>
      <c r="G218" s="363">
        <f>+G219+G220+G221</f>
        <v>0</v>
      </c>
      <c r="H218" s="363">
        <f>+H219+H220+H221</f>
        <v>828124.68</v>
      </c>
      <c r="I218" s="363">
        <f>+I219+I220+I221</f>
        <v>0</v>
      </c>
      <c r="J218" s="363">
        <f t="shared" ref="J218:K218" si="99">+J219+J220+J221</f>
        <v>828124.68</v>
      </c>
      <c r="K218" s="53">
        <f t="shared" si="99"/>
        <v>0.20037904561073747</v>
      </c>
    </row>
    <row r="219" spans="1:11" ht="12.75">
      <c r="A219" s="352">
        <v>2</v>
      </c>
      <c r="B219" s="353">
        <v>3</v>
      </c>
      <c r="C219" s="353">
        <v>6</v>
      </c>
      <c r="D219" s="353">
        <v>3</v>
      </c>
      <c r="E219" s="353" t="s">
        <v>205</v>
      </c>
      <c r="F219" s="354" t="s">
        <v>158</v>
      </c>
      <c r="G219" s="355"/>
      <c r="H219" s="355"/>
      <c r="I219" s="355"/>
      <c r="J219" s="332">
        <f>SUBTOTAL(9,G219:I219)</f>
        <v>0</v>
      </c>
      <c r="K219" s="334">
        <f t="shared" si="87"/>
        <v>0</v>
      </c>
    </row>
    <row r="220" spans="1:11" ht="12.75">
      <c r="A220" s="352">
        <v>2</v>
      </c>
      <c r="B220" s="353">
        <v>3</v>
      </c>
      <c r="C220" s="353">
        <v>6</v>
      </c>
      <c r="D220" s="353">
        <v>3</v>
      </c>
      <c r="E220" s="353" t="s">
        <v>208</v>
      </c>
      <c r="F220" s="354" t="s">
        <v>159</v>
      </c>
      <c r="G220" s="355"/>
      <c r="H220" s="355"/>
      <c r="I220" s="355"/>
      <c r="J220" s="332">
        <f t="shared" ref="J220:J264" si="100">SUBTOTAL(9,G220:I220)</f>
        <v>0</v>
      </c>
      <c r="K220" s="334">
        <f t="shared" si="87"/>
        <v>0</v>
      </c>
    </row>
    <row r="221" spans="1:11" ht="12.75">
      <c r="A221" s="352">
        <v>2</v>
      </c>
      <c r="B221" s="353">
        <v>3</v>
      </c>
      <c r="C221" s="353">
        <v>6</v>
      </c>
      <c r="D221" s="353">
        <v>3</v>
      </c>
      <c r="E221" s="353" t="s">
        <v>234</v>
      </c>
      <c r="F221" s="354" t="s">
        <v>1054</v>
      </c>
      <c r="G221" s="362"/>
      <c r="H221" s="362">
        <v>828124.68</v>
      </c>
      <c r="I221" s="362"/>
      <c r="J221" s="332">
        <f t="shared" si="100"/>
        <v>828124.68</v>
      </c>
      <c r="K221" s="334">
        <f t="shared" si="87"/>
        <v>0.20037904561073747</v>
      </c>
    </row>
    <row r="222" spans="1:11" ht="12.75">
      <c r="A222" s="348">
        <v>2</v>
      </c>
      <c r="B222" s="349">
        <v>3</v>
      </c>
      <c r="C222" s="349">
        <v>6</v>
      </c>
      <c r="D222" s="349">
        <v>4</v>
      </c>
      <c r="E222" s="349"/>
      <c r="F222" s="361" t="s">
        <v>31</v>
      </c>
      <c r="G222" s="363">
        <f>+G223</f>
        <v>0</v>
      </c>
      <c r="H222" s="363">
        <f>+H223</f>
        <v>0</v>
      </c>
      <c r="I222" s="363">
        <f>+I223</f>
        <v>0</v>
      </c>
      <c r="J222" s="363">
        <f t="shared" ref="J222" si="101">+J223</f>
        <v>0</v>
      </c>
      <c r="K222" s="53">
        <f>+K223</f>
        <v>0</v>
      </c>
    </row>
    <row r="223" spans="1:11" ht="12.75">
      <c r="A223" s="352">
        <v>2</v>
      </c>
      <c r="B223" s="353">
        <v>3</v>
      </c>
      <c r="C223" s="353">
        <v>6</v>
      </c>
      <c r="D223" s="353">
        <v>4</v>
      </c>
      <c r="E223" s="353" t="s">
        <v>205</v>
      </c>
      <c r="F223" s="354" t="s">
        <v>160</v>
      </c>
      <c r="G223" s="355"/>
      <c r="H223" s="355"/>
      <c r="I223" s="355"/>
      <c r="J223" s="332">
        <f>SUBTOTAL(9,G223:I223)</f>
        <v>0</v>
      </c>
      <c r="K223" s="334">
        <f t="shared" si="87"/>
        <v>0</v>
      </c>
    </row>
    <row r="224" spans="1:11" ht="12.75">
      <c r="A224" s="344">
        <v>2</v>
      </c>
      <c r="B224" s="345">
        <v>3</v>
      </c>
      <c r="C224" s="345">
        <v>7</v>
      </c>
      <c r="D224" s="345"/>
      <c r="E224" s="345"/>
      <c r="F224" s="346" t="s">
        <v>253</v>
      </c>
      <c r="G224" s="347">
        <f>+G225+G232</f>
        <v>9377388.5</v>
      </c>
      <c r="H224" s="347">
        <f>+H225+H232</f>
        <v>24437834.059999999</v>
      </c>
      <c r="I224" s="347">
        <f>+I225+I232</f>
        <v>0</v>
      </c>
      <c r="J224" s="347">
        <f t="shared" ref="J224" si="102">+J225+J232</f>
        <v>33815222.560000002</v>
      </c>
      <c r="K224" s="347">
        <f>+K225+K232</f>
        <v>8.1821761714521983</v>
      </c>
    </row>
    <row r="225" spans="1:15" ht="12.75">
      <c r="A225" s="348">
        <v>2</v>
      </c>
      <c r="B225" s="349">
        <v>3</v>
      </c>
      <c r="C225" s="349">
        <v>7</v>
      </c>
      <c r="D225" s="349">
        <v>1</v>
      </c>
      <c r="E225" s="349"/>
      <c r="F225" s="361" t="s">
        <v>161</v>
      </c>
      <c r="G225" s="363">
        <f>+G226+G227+G228+G229+G230+G231</f>
        <v>0</v>
      </c>
      <c r="H225" s="363">
        <f>+H226+H227+H228+H229+H230+H231</f>
        <v>3131817.5</v>
      </c>
      <c r="I225" s="363">
        <f>+I226+I227+I228+I229+I230+I231</f>
        <v>0</v>
      </c>
      <c r="J225" s="363">
        <f t="shared" ref="J225" si="103">+J226+J227+J228+J229+J230+J231</f>
        <v>3131817.5</v>
      </c>
      <c r="K225" s="53">
        <f>+K226+K227+K228+K229+K230+K231</f>
        <v>0.75779724579275387</v>
      </c>
    </row>
    <row r="226" spans="1:15" ht="12.75">
      <c r="A226" s="352">
        <v>2</v>
      </c>
      <c r="B226" s="353">
        <v>3</v>
      </c>
      <c r="C226" s="353">
        <v>7</v>
      </c>
      <c r="D226" s="353">
        <v>1</v>
      </c>
      <c r="E226" s="353" t="s">
        <v>202</v>
      </c>
      <c r="F226" s="354" t="s">
        <v>162</v>
      </c>
      <c r="G226" s="355"/>
      <c r="H226" s="355">
        <v>1792143.96</v>
      </c>
      <c r="I226" s="355"/>
      <c r="J226" s="332">
        <f>SUBTOTAL(9,G226:I226)</f>
        <v>1792143.96</v>
      </c>
      <c r="K226" s="334">
        <f t="shared" si="87"/>
        <v>0.43364013291072018</v>
      </c>
    </row>
    <row r="227" spans="1:15" ht="12.75">
      <c r="A227" s="352">
        <v>2</v>
      </c>
      <c r="B227" s="353">
        <v>3</v>
      </c>
      <c r="C227" s="353">
        <v>7</v>
      </c>
      <c r="D227" s="353">
        <v>1</v>
      </c>
      <c r="E227" s="353" t="s">
        <v>203</v>
      </c>
      <c r="F227" s="354" t="s">
        <v>163</v>
      </c>
      <c r="G227" s="355"/>
      <c r="H227" s="355">
        <v>1014407.32</v>
      </c>
      <c r="I227" s="355"/>
      <c r="J227" s="332">
        <f>SUBTOTAL(9,G227:I227)</f>
        <v>1014407.32</v>
      </c>
      <c r="K227" s="334">
        <f t="shared" si="87"/>
        <v>0.24545334241475081</v>
      </c>
    </row>
    <row r="228" spans="1:15" ht="12.75">
      <c r="A228" s="352">
        <v>2</v>
      </c>
      <c r="B228" s="353">
        <v>3</v>
      </c>
      <c r="C228" s="353">
        <v>7</v>
      </c>
      <c r="D228" s="353">
        <v>1</v>
      </c>
      <c r="E228" s="353" t="s">
        <v>204</v>
      </c>
      <c r="F228" s="354" t="s">
        <v>164</v>
      </c>
      <c r="G228" s="355"/>
      <c r="H228" s="355"/>
      <c r="I228" s="355"/>
      <c r="J228" s="332">
        <f t="shared" si="100"/>
        <v>0</v>
      </c>
      <c r="K228" s="334">
        <f t="shared" si="87"/>
        <v>0</v>
      </c>
      <c r="M228" s="394"/>
      <c r="N228" s="394"/>
    </row>
    <row r="229" spans="1:15" ht="12.75">
      <c r="A229" s="352">
        <v>2</v>
      </c>
      <c r="B229" s="353">
        <v>3</v>
      </c>
      <c r="C229" s="353">
        <v>7</v>
      </c>
      <c r="D229" s="353">
        <v>1</v>
      </c>
      <c r="E229" s="353" t="s">
        <v>205</v>
      </c>
      <c r="F229" s="354" t="s">
        <v>165</v>
      </c>
      <c r="G229" s="355"/>
      <c r="H229" s="355">
        <v>319366.21999999997</v>
      </c>
      <c r="I229" s="355"/>
      <c r="J229" s="332">
        <f t="shared" si="100"/>
        <v>319366.21999999997</v>
      </c>
      <c r="K229" s="334">
        <f t="shared" si="87"/>
        <v>7.7276163734075407E-2</v>
      </c>
      <c r="M229" s="394"/>
      <c r="N229" s="394"/>
    </row>
    <row r="230" spans="1:15" ht="12.75">
      <c r="A230" s="352">
        <v>2</v>
      </c>
      <c r="B230" s="353">
        <v>3</v>
      </c>
      <c r="C230" s="353">
        <v>7</v>
      </c>
      <c r="D230" s="353">
        <v>1</v>
      </c>
      <c r="E230" s="353" t="s">
        <v>208</v>
      </c>
      <c r="F230" s="354" t="s">
        <v>166</v>
      </c>
      <c r="G230" s="355"/>
      <c r="H230" s="355">
        <v>5900</v>
      </c>
      <c r="I230" s="355"/>
      <c r="J230" s="332">
        <f t="shared" si="100"/>
        <v>5900</v>
      </c>
      <c r="K230" s="334">
        <f t="shared" si="87"/>
        <v>1.4276067332075538E-3</v>
      </c>
      <c r="M230" s="394"/>
      <c r="N230" s="394"/>
    </row>
    <row r="231" spans="1:15" ht="12.75">
      <c r="A231" s="352">
        <v>2</v>
      </c>
      <c r="B231" s="353">
        <v>3</v>
      </c>
      <c r="C231" s="353">
        <v>7</v>
      </c>
      <c r="D231" s="353">
        <v>1</v>
      </c>
      <c r="E231" s="353" t="s">
        <v>234</v>
      </c>
      <c r="F231" s="354" t="s">
        <v>167</v>
      </c>
      <c r="G231" s="355"/>
      <c r="H231" s="355"/>
      <c r="I231" s="355"/>
      <c r="J231" s="332">
        <f>SUBTOTAL(9,G231:I231)</f>
        <v>0</v>
      </c>
      <c r="K231" s="334">
        <f t="shared" si="87"/>
        <v>0</v>
      </c>
      <c r="M231" s="394"/>
      <c r="N231" s="394"/>
    </row>
    <row r="232" spans="1:15" ht="12.75">
      <c r="A232" s="348">
        <v>2</v>
      </c>
      <c r="B232" s="349">
        <v>3</v>
      </c>
      <c r="C232" s="349">
        <v>7</v>
      </c>
      <c r="D232" s="349">
        <v>2</v>
      </c>
      <c r="E232" s="349"/>
      <c r="F232" s="361" t="s">
        <v>168</v>
      </c>
      <c r="G232" s="363">
        <f>+G233+G234+G235+G236</f>
        <v>9377388.5</v>
      </c>
      <c r="H232" s="363">
        <f>+H233+H234+H235+H236</f>
        <v>21306016.559999999</v>
      </c>
      <c r="I232" s="363">
        <f>+I233+I234+I235+I236</f>
        <v>0</v>
      </c>
      <c r="J232" s="363">
        <f>+J233+J234+J235+J236</f>
        <v>30683405.059999999</v>
      </c>
      <c r="K232" s="53">
        <f>+K233+K234+K235+K236</f>
        <v>7.4243789256594441</v>
      </c>
      <c r="M232" s="394"/>
      <c r="N232" s="394"/>
    </row>
    <row r="233" spans="1:15" ht="12.75">
      <c r="A233" s="352">
        <v>2</v>
      </c>
      <c r="B233" s="353">
        <v>3</v>
      </c>
      <c r="C233" s="353">
        <v>7</v>
      </c>
      <c r="D233" s="353">
        <v>2</v>
      </c>
      <c r="E233" s="353" t="s">
        <v>203</v>
      </c>
      <c r="F233" s="354" t="s">
        <v>169</v>
      </c>
      <c r="G233" s="355"/>
      <c r="H233" s="355"/>
      <c r="I233" s="355"/>
      <c r="J233" s="332">
        <f t="shared" si="100"/>
        <v>0</v>
      </c>
      <c r="K233" s="334">
        <f t="shared" si="87"/>
        <v>0</v>
      </c>
      <c r="M233" s="394"/>
      <c r="N233" s="394"/>
    </row>
    <row r="234" spans="1:15" ht="12.75">
      <c r="A234" s="352">
        <v>2</v>
      </c>
      <c r="B234" s="353">
        <v>3</v>
      </c>
      <c r="C234" s="353">
        <v>7</v>
      </c>
      <c r="D234" s="353">
        <v>2</v>
      </c>
      <c r="E234" s="353" t="s">
        <v>204</v>
      </c>
      <c r="F234" s="354" t="s">
        <v>170</v>
      </c>
      <c r="G234" s="355">
        <v>9377388.5</v>
      </c>
      <c r="H234" s="355">
        <f>31247016.56-9970500</f>
        <v>21276516.559999999</v>
      </c>
      <c r="I234" s="355"/>
      <c r="J234" s="332">
        <f t="shared" si="100"/>
        <v>30653905.059999999</v>
      </c>
      <c r="K234" s="334">
        <f t="shared" si="87"/>
        <v>7.4172408919934067</v>
      </c>
      <c r="M234" s="394"/>
      <c r="N234" s="394"/>
    </row>
    <row r="235" spans="1:15" ht="12.75">
      <c r="A235" s="352">
        <v>2</v>
      </c>
      <c r="B235" s="353">
        <v>3</v>
      </c>
      <c r="C235" s="353">
        <v>7</v>
      </c>
      <c r="D235" s="353">
        <v>2</v>
      </c>
      <c r="E235" s="353" t="s">
        <v>208</v>
      </c>
      <c r="F235" s="354" t="s">
        <v>171</v>
      </c>
      <c r="G235" s="362"/>
      <c r="H235" s="362">
        <v>29500</v>
      </c>
      <c r="I235" s="362"/>
      <c r="J235" s="332">
        <f t="shared" si="100"/>
        <v>29500</v>
      </c>
      <c r="K235" s="334">
        <f t="shared" si="87"/>
        <v>7.1380336660377686E-3</v>
      </c>
      <c r="M235" s="394"/>
      <c r="N235" s="394"/>
    </row>
    <row r="236" spans="1:15" ht="12.75">
      <c r="A236" s="354">
        <v>2</v>
      </c>
      <c r="B236" s="365">
        <v>3</v>
      </c>
      <c r="C236" s="365">
        <v>7</v>
      </c>
      <c r="D236" s="365">
        <v>2</v>
      </c>
      <c r="E236" s="365" t="s">
        <v>234</v>
      </c>
      <c r="F236" s="356" t="s">
        <v>254</v>
      </c>
      <c r="G236" s="362"/>
      <c r="H236" s="362"/>
      <c r="I236" s="362"/>
      <c r="J236" s="332">
        <f t="shared" si="100"/>
        <v>0</v>
      </c>
      <c r="K236" s="334">
        <f t="shared" si="87"/>
        <v>0</v>
      </c>
      <c r="M236" s="394"/>
      <c r="N236" s="394"/>
    </row>
    <row r="237" spans="1:15" ht="12.75">
      <c r="A237" s="344">
        <v>2</v>
      </c>
      <c r="B237" s="345">
        <v>3</v>
      </c>
      <c r="C237" s="345">
        <v>9</v>
      </c>
      <c r="D237" s="345"/>
      <c r="E237" s="345"/>
      <c r="F237" s="346" t="s">
        <v>32</v>
      </c>
      <c r="G237" s="347">
        <f>+G238+G241+G244+G246+G248+G250+G252</f>
        <v>280563.88</v>
      </c>
      <c r="H237" s="347">
        <f>+H238+H241+H244+H246+H248+H250+H252</f>
        <v>29712337.760000002</v>
      </c>
      <c r="I237" s="347">
        <f>+I238+I241+I244+I246+I248+I250+I252</f>
        <v>0</v>
      </c>
      <c r="J237" s="347">
        <f t="shared" ref="J237:K237" si="104">+J238+J241+J244+J246+J248+J250+J252</f>
        <v>29992901.640000001</v>
      </c>
      <c r="K237" s="347">
        <f t="shared" si="104"/>
        <v>7.2572997168976068</v>
      </c>
      <c r="M237" s="394"/>
      <c r="N237" s="394"/>
    </row>
    <row r="238" spans="1:15" ht="12.75">
      <c r="A238" s="348">
        <v>2</v>
      </c>
      <c r="B238" s="349">
        <v>3</v>
      </c>
      <c r="C238" s="349">
        <v>9</v>
      </c>
      <c r="D238" s="349">
        <v>1</v>
      </c>
      <c r="E238" s="349"/>
      <c r="F238" s="361" t="s">
        <v>1055</v>
      </c>
      <c r="G238" s="363">
        <f>+G239+G240</f>
        <v>0</v>
      </c>
      <c r="H238" s="363">
        <f>+H239+H240</f>
        <v>1071918.1000000001</v>
      </c>
      <c r="I238" s="363">
        <f>+I239+I240</f>
        <v>0</v>
      </c>
      <c r="J238" s="363">
        <f t="shared" ref="J238:K238" si="105">+J239+J240</f>
        <v>1071918.1000000001</v>
      </c>
      <c r="K238" s="53">
        <f t="shared" si="105"/>
        <v>0.25936906728933018</v>
      </c>
    </row>
    <row r="239" spans="1:15" ht="12.75">
      <c r="A239" s="352">
        <v>2</v>
      </c>
      <c r="B239" s="353">
        <v>3</v>
      </c>
      <c r="C239" s="353">
        <v>9</v>
      </c>
      <c r="D239" s="353">
        <v>1</v>
      </c>
      <c r="E239" s="353" t="s">
        <v>202</v>
      </c>
      <c r="F239" s="354" t="s">
        <v>172</v>
      </c>
      <c r="G239" s="355"/>
      <c r="H239" s="355">
        <v>1071918.1000000001</v>
      </c>
      <c r="I239" s="355"/>
      <c r="J239" s="332">
        <f>SUBTOTAL(9,G239:I239)</f>
        <v>1071918.1000000001</v>
      </c>
      <c r="K239" s="334">
        <f t="shared" si="87"/>
        <v>0.25936906728933018</v>
      </c>
    </row>
    <row r="240" spans="1:15" ht="12.75">
      <c r="A240" s="352">
        <v>2</v>
      </c>
      <c r="B240" s="353">
        <v>3</v>
      </c>
      <c r="C240" s="353">
        <v>9</v>
      </c>
      <c r="D240" s="353">
        <v>1</v>
      </c>
      <c r="E240" s="353" t="s">
        <v>203</v>
      </c>
      <c r="F240" s="354" t="s">
        <v>1056</v>
      </c>
      <c r="G240" s="355"/>
      <c r="H240" s="355"/>
      <c r="I240" s="355"/>
      <c r="J240" s="332">
        <f t="shared" si="100"/>
        <v>0</v>
      </c>
      <c r="K240" s="334">
        <f t="shared" si="87"/>
        <v>0</v>
      </c>
      <c r="M240" s="394"/>
      <c r="N240" s="394"/>
      <c r="O240" s="394"/>
    </row>
    <row r="241" spans="1:15" ht="12.75">
      <c r="A241" s="348">
        <v>2</v>
      </c>
      <c r="B241" s="349">
        <v>3</v>
      </c>
      <c r="C241" s="349">
        <v>9</v>
      </c>
      <c r="D241" s="349">
        <v>2</v>
      </c>
      <c r="E241" s="349"/>
      <c r="F241" s="361" t="s">
        <v>1057</v>
      </c>
      <c r="G241" s="363">
        <f>+G242+G243</f>
        <v>0</v>
      </c>
      <c r="H241" s="363">
        <f>+H242+H243</f>
        <v>2492819.44</v>
      </c>
      <c r="I241" s="363">
        <f>+I242+I243</f>
        <v>0</v>
      </c>
      <c r="J241" s="363">
        <f t="shared" ref="J241:K241" si="106">+J242+J243</f>
        <v>2492819.44</v>
      </c>
      <c r="K241" s="53">
        <f t="shared" si="106"/>
        <v>0.60318064698553953</v>
      </c>
      <c r="M241" s="394"/>
      <c r="N241" s="394"/>
      <c r="O241" s="394"/>
    </row>
    <row r="242" spans="1:15" ht="12.75">
      <c r="A242" s="352">
        <v>2</v>
      </c>
      <c r="B242" s="353">
        <v>3</v>
      </c>
      <c r="C242" s="353">
        <v>9</v>
      </c>
      <c r="D242" s="353">
        <v>2</v>
      </c>
      <c r="E242" s="353" t="s">
        <v>202</v>
      </c>
      <c r="F242" s="354" t="s">
        <v>1058</v>
      </c>
      <c r="G242" s="355"/>
      <c r="H242" s="355">
        <v>2492819.44</v>
      </c>
      <c r="I242" s="355"/>
      <c r="J242" s="332">
        <f>SUBTOTAL(9,G242:I242)</f>
        <v>2492819.44</v>
      </c>
      <c r="K242" s="334">
        <f t="shared" si="87"/>
        <v>0.60318064698553953</v>
      </c>
      <c r="M242" s="394"/>
      <c r="N242" s="394"/>
      <c r="O242" s="394"/>
    </row>
    <row r="243" spans="1:15" ht="12.75">
      <c r="A243" s="352">
        <v>2</v>
      </c>
      <c r="B243" s="353">
        <v>3</v>
      </c>
      <c r="C243" s="353">
        <v>9</v>
      </c>
      <c r="D243" s="353">
        <v>2</v>
      </c>
      <c r="E243" s="353" t="s">
        <v>203</v>
      </c>
      <c r="F243" s="354" t="s">
        <v>1059</v>
      </c>
      <c r="G243" s="355"/>
      <c r="H243" s="355"/>
      <c r="I243" s="355"/>
      <c r="J243" s="332">
        <f t="shared" si="100"/>
        <v>0</v>
      </c>
      <c r="K243" s="334">
        <f t="shared" si="87"/>
        <v>0</v>
      </c>
      <c r="M243" s="394"/>
      <c r="N243" s="394"/>
      <c r="O243" s="394"/>
    </row>
    <row r="244" spans="1:15" ht="12.75">
      <c r="A244" s="348">
        <v>2</v>
      </c>
      <c r="B244" s="349">
        <v>3</v>
      </c>
      <c r="C244" s="349">
        <v>9</v>
      </c>
      <c r="D244" s="349">
        <v>3</v>
      </c>
      <c r="E244" s="349"/>
      <c r="F244" s="361" t="s">
        <v>1060</v>
      </c>
      <c r="G244" s="363">
        <f>+G245</f>
        <v>280563.88</v>
      </c>
      <c r="H244" s="363">
        <f>+H245</f>
        <v>20707636.84</v>
      </c>
      <c r="I244" s="363">
        <f>+I245</f>
        <v>0</v>
      </c>
      <c r="J244" s="363">
        <f t="shared" ref="J244:K244" si="107">+J245</f>
        <v>20988200.719999999</v>
      </c>
      <c r="K244" s="53">
        <f t="shared" si="107"/>
        <v>5.0784570619972245</v>
      </c>
      <c r="M244" s="394"/>
      <c r="N244" s="394"/>
      <c r="O244" s="394"/>
    </row>
    <row r="245" spans="1:15" ht="12.75">
      <c r="A245" s="352">
        <v>2</v>
      </c>
      <c r="B245" s="353">
        <v>3</v>
      </c>
      <c r="C245" s="353">
        <v>9</v>
      </c>
      <c r="D245" s="353">
        <v>3</v>
      </c>
      <c r="E245" s="353" t="s">
        <v>202</v>
      </c>
      <c r="F245" s="354" t="s">
        <v>1060</v>
      </c>
      <c r="G245" s="355">
        <v>280563.88</v>
      </c>
      <c r="H245" s="355">
        <f>23009466.49-2301829.65</f>
        <v>20707636.84</v>
      </c>
      <c r="I245" s="355"/>
      <c r="J245" s="332">
        <f t="shared" si="100"/>
        <v>20988200.719999999</v>
      </c>
      <c r="K245" s="334">
        <f t="shared" si="87"/>
        <v>5.0784570619972245</v>
      </c>
      <c r="M245" s="394"/>
      <c r="N245" s="394"/>
      <c r="O245" s="394"/>
    </row>
    <row r="246" spans="1:15" ht="12.75">
      <c r="A246" s="348">
        <v>2</v>
      </c>
      <c r="B246" s="349">
        <v>3</v>
      </c>
      <c r="C246" s="349">
        <v>9</v>
      </c>
      <c r="D246" s="349">
        <v>5</v>
      </c>
      <c r="E246" s="349"/>
      <c r="F246" s="361" t="s">
        <v>173</v>
      </c>
      <c r="G246" s="363">
        <f>+G247</f>
        <v>0</v>
      </c>
      <c r="H246" s="363">
        <f>+H247</f>
        <v>1336620.54</v>
      </c>
      <c r="I246" s="363">
        <f>+I247</f>
        <v>0</v>
      </c>
      <c r="J246" s="363">
        <f t="shared" ref="J246:K246" si="108">+J247</f>
        <v>1336620.54</v>
      </c>
      <c r="K246" s="53">
        <f t="shared" si="108"/>
        <v>0.3234183868894096</v>
      </c>
      <c r="M246" s="394"/>
      <c r="N246" s="394"/>
      <c r="O246" s="394"/>
    </row>
    <row r="247" spans="1:15" ht="12.75">
      <c r="A247" s="352">
        <v>2</v>
      </c>
      <c r="B247" s="353">
        <v>3</v>
      </c>
      <c r="C247" s="353">
        <v>9</v>
      </c>
      <c r="D247" s="353">
        <v>5</v>
      </c>
      <c r="E247" s="353" t="s">
        <v>202</v>
      </c>
      <c r="F247" s="354" t="s">
        <v>173</v>
      </c>
      <c r="G247" s="362"/>
      <c r="H247" s="362">
        <v>1336620.54</v>
      </c>
      <c r="I247" s="362"/>
      <c r="J247" s="332">
        <f t="shared" si="100"/>
        <v>1336620.54</v>
      </c>
      <c r="K247" s="334">
        <f t="shared" si="87"/>
        <v>0.3234183868894096</v>
      </c>
      <c r="M247" s="394"/>
      <c r="N247" s="394"/>
      <c r="O247" s="394"/>
    </row>
    <row r="248" spans="1:15" ht="12.75">
      <c r="A248" s="348">
        <v>2</v>
      </c>
      <c r="B248" s="349">
        <v>3</v>
      </c>
      <c r="C248" s="349">
        <v>9</v>
      </c>
      <c r="D248" s="349">
        <v>6</v>
      </c>
      <c r="E248" s="349"/>
      <c r="F248" s="361" t="s">
        <v>174</v>
      </c>
      <c r="G248" s="363">
        <f>+G249</f>
        <v>0</v>
      </c>
      <c r="H248" s="363">
        <f>+H249</f>
        <v>893424.32</v>
      </c>
      <c r="I248" s="363">
        <f>+I249</f>
        <v>0</v>
      </c>
      <c r="J248" s="363">
        <f t="shared" ref="J248:K248" si="109">+J249</f>
        <v>893424.32</v>
      </c>
      <c r="K248" s="53">
        <f t="shared" si="109"/>
        <v>0.21617941946497971</v>
      </c>
      <c r="M248" s="394"/>
      <c r="N248" s="394"/>
      <c r="O248" s="394"/>
    </row>
    <row r="249" spans="1:15" ht="12.75">
      <c r="A249" s="352">
        <v>2</v>
      </c>
      <c r="B249" s="353">
        <v>3</v>
      </c>
      <c r="C249" s="353">
        <v>9</v>
      </c>
      <c r="D249" s="353">
        <v>6</v>
      </c>
      <c r="E249" s="353" t="s">
        <v>202</v>
      </c>
      <c r="F249" s="354" t="s">
        <v>174</v>
      </c>
      <c r="G249" s="355"/>
      <c r="H249" s="355">
        <v>893424.32</v>
      </c>
      <c r="I249" s="355"/>
      <c r="J249" s="332">
        <f t="shared" si="100"/>
        <v>893424.32</v>
      </c>
      <c r="K249" s="334">
        <f t="shared" si="87"/>
        <v>0.21617941946497971</v>
      </c>
    </row>
    <row r="250" spans="1:15" ht="12.75">
      <c r="A250" s="348">
        <v>2</v>
      </c>
      <c r="B250" s="349">
        <v>3</v>
      </c>
      <c r="C250" s="349">
        <v>9</v>
      </c>
      <c r="D250" s="349">
        <v>8</v>
      </c>
      <c r="E250" s="349"/>
      <c r="F250" s="361" t="s">
        <v>1061</v>
      </c>
      <c r="G250" s="363">
        <f>+G251</f>
        <v>0</v>
      </c>
      <c r="H250" s="363">
        <f>+H251</f>
        <v>887220.42</v>
      </c>
      <c r="I250" s="363">
        <f>+I251</f>
        <v>0</v>
      </c>
      <c r="J250" s="363">
        <f t="shared" ref="J250:K250" si="110">+J251</f>
        <v>887220.42</v>
      </c>
      <c r="K250" s="53">
        <f t="shared" si="110"/>
        <v>0.21467827888664981</v>
      </c>
    </row>
    <row r="251" spans="1:15" ht="12.75">
      <c r="A251" s="352">
        <v>2</v>
      </c>
      <c r="B251" s="353">
        <v>3</v>
      </c>
      <c r="C251" s="353">
        <v>9</v>
      </c>
      <c r="D251" s="353">
        <v>8</v>
      </c>
      <c r="E251" s="353" t="s">
        <v>202</v>
      </c>
      <c r="F251" s="354" t="s">
        <v>1061</v>
      </c>
      <c r="G251" s="362"/>
      <c r="H251" s="362">
        <v>887220.42</v>
      </c>
      <c r="I251" s="362"/>
      <c r="J251" s="332">
        <f t="shared" si="100"/>
        <v>887220.42</v>
      </c>
      <c r="K251" s="334">
        <f t="shared" si="87"/>
        <v>0.21467827888664981</v>
      </c>
    </row>
    <row r="252" spans="1:15" ht="12.75">
      <c r="A252" s="348">
        <v>2</v>
      </c>
      <c r="B252" s="349">
        <v>3</v>
      </c>
      <c r="C252" s="349">
        <v>9</v>
      </c>
      <c r="D252" s="349">
        <v>9</v>
      </c>
      <c r="E252" s="349"/>
      <c r="F252" s="361" t="s">
        <v>1062</v>
      </c>
      <c r="G252" s="363">
        <f>+G253</f>
        <v>0</v>
      </c>
      <c r="H252" s="363">
        <f>+H253</f>
        <v>2322698.1</v>
      </c>
      <c r="I252" s="363">
        <f>+I253</f>
        <v>0</v>
      </c>
      <c r="J252" s="363">
        <f t="shared" ref="J252:K252" si="111">+J253</f>
        <v>2322698.1</v>
      </c>
      <c r="K252" s="53">
        <f t="shared" si="111"/>
        <v>0.56201685538447332</v>
      </c>
    </row>
    <row r="253" spans="1:15" ht="12.75">
      <c r="A253" s="352">
        <v>2</v>
      </c>
      <c r="B253" s="353">
        <v>3</v>
      </c>
      <c r="C253" s="353">
        <v>9</v>
      </c>
      <c r="D253" s="353">
        <v>9</v>
      </c>
      <c r="E253" s="353" t="s">
        <v>202</v>
      </c>
      <c r="F253" s="354" t="s">
        <v>1062</v>
      </c>
      <c r="G253" s="355"/>
      <c r="H253" s="355">
        <v>2322698.1</v>
      </c>
      <c r="I253" s="355"/>
      <c r="J253" s="332">
        <f t="shared" si="100"/>
        <v>2322698.1</v>
      </c>
      <c r="K253" s="334">
        <f t="shared" si="87"/>
        <v>0.56201685538447332</v>
      </c>
    </row>
    <row r="254" spans="1:15" ht="12.75">
      <c r="A254" s="340">
        <v>2</v>
      </c>
      <c r="B254" s="341">
        <v>4</v>
      </c>
      <c r="C254" s="341"/>
      <c r="D254" s="341"/>
      <c r="E254" s="341"/>
      <c r="F254" s="342" t="s">
        <v>255</v>
      </c>
      <c r="G254" s="343">
        <f>+G262+G265</f>
        <v>0</v>
      </c>
      <c r="H254" s="343">
        <f>+H262+H265</f>
        <v>0</v>
      </c>
      <c r="I254" s="343">
        <f>+I262+I265</f>
        <v>0</v>
      </c>
      <c r="J254" s="343">
        <f>+J262+J265</f>
        <v>0</v>
      </c>
      <c r="K254" s="343">
        <f t="shared" ref="K254" si="112">+K262+K265</f>
        <v>0</v>
      </c>
    </row>
    <row r="255" spans="1:15" ht="12.75">
      <c r="A255" s="348">
        <v>2</v>
      </c>
      <c r="B255" s="349">
        <v>4</v>
      </c>
      <c r="C255" s="349">
        <v>1</v>
      </c>
      <c r="D255" s="349">
        <v>2</v>
      </c>
      <c r="E255" s="349"/>
      <c r="F255" s="361" t="s">
        <v>257</v>
      </c>
      <c r="G255" s="363">
        <f>+G256+G257</f>
        <v>0</v>
      </c>
      <c r="H255" s="363">
        <f>+H256+H257</f>
        <v>0</v>
      </c>
      <c r="I255" s="363">
        <f>+I256+I257</f>
        <v>0</v>
      </c>
      <c r="J255" s="363">
        <f t="shared" ref="J255:K255" si="113">+J256+J257</f>
        <v>0</v>
      </c>
      <c r="K255" s="53">
        <f t="shared" si="113"/>
        <v>0</v>
      </c>
    </row>
    <row r="256" spans="1:15" ht="12.75">
      <c r="A256" s="352">
        <v>2</v>
      </c>
      <c r="B256" s="353">
        <v>4</v>
      </c>
      <c r="C256" s="353">
        <v>1</v>
      </c>
      <c r="D256" s="353">
        <v>2</v>
      </c>
      <c r="E256" s="353" t="s">
        <v>202</v>
      </c>
      <c r="F256" s="356" t="s">
        <v>258</v>
      </c>
      <c r="G256" s="355"/>
      <c r="H256" s="355"/>
      <c r="I256" s="355"/>
      <c r="J256" s="332">
        <f t="shared" si="100"/>
        <v>0</v>
      </c>
      <c r="K256" s="334">
        <f t="shared" si="87"/>
        <v>0</v>
      </c>
    </row>
    <row r="257" spans="1:11" ht="12.75">
      <c r="A257" s="352">
        <v>2</v>
      </c>
      <c r="B257" s="353">
        <v>4</v>
      </c>
      <c r="C257" s="353">
        <v>1</v>
      </c>
      <c r="D257" s="353">
        <v>2</v>
      </c>
      <c r="E257" s="353" t="s">
        <v>203</v>
      </c>
      <c r="F257" s="356" t="s">
        <v>259</v>
      </c>
      <c r="G257" s="355"/>
      <c r="H257" s="355"/>
      <c r="I257" s="355"/>
      <c r="J257" s="332">
        <f t="shared" si="100"/>
        <v>0</v>
      </c>
      <c r="K257" s="334">
        <f t="shared" ref="K257:K320" si="114">IFERROR(J257/$J$18*100,"0.00")</f>
        <v>0</v>
      </c>
    </row>
    <row r="258" spans="1:11" ht="12.75">
      <c r="A258" s="348">
        <v>2</v>
      </c>
      <c r="B258" s="349">
        <v>4</v>
      </c>
      <c r="C258" s="349">
        <v>1</v>
      </c>
      <c r="D258" s="349">
        <v>5</v>
      </c>
      <c r="E258" s="349"/>
      <c r="F258" s="350" t="s">
        <v>260</v>
      </c>
      <c r="G258" s="351">
        <f>+G259</f>
        <v>0</v>
      </c>
      <c r="H258" s="351">
        <f>+H259</f>
        <v>0</v>
      </c>
      <c r="I258" s="351">
        <f>+I259</f>
        <v>0</v>
      </c>
      <c r="J258" s="351">
        <f t="shared" ref="J258:K258" si="115">+J259</f>
        <v>0</v>
      </c>
      <c r="K258" s="53">
        <f t="shared" si="115"/>
        <v>0</v>
      </c>
    </row>
    <row r="259" spans="1:11" ht="12.75">
      <c r="A259" s="352">
        <v>2</v>
      </c>
      <c r="B259" s="353">
        <v>4</v>
      </c>
      <c r="C259" s="353">
        <v>1</v>
      </c>
      <c r="D259" s="353">
        <v>5</v>
      </c>
      <c r="E259" s="353" t="s">
        <v>202</v>
      </c>
      <c r="F259" s="356" t="s">
        <v>260</v>
      </c>
      <c r="G259" s="362"/>
      <c r="H259" s="362"/>
      <c r="I259" s="362"/>
      <c r="J259" s="332">
        <f t="shared" si="100"/>
        <v>0</v>
      </c>
      <c r="K259" s="334">
        <f t="shared" si="114"/>
        <v>0</v>
      </c>
    </row>
    <row r="260" spans="1:11" ht="12.75">
      <c r="A260" s="348">
        <v>2</v>
      </c>
      <c r="B260" s="349">
        <v>4</v>
      </c>
      <c r="C260" s="349">
        <v>1</v>
      </c>
      <c r="D260" s="349">
        <v>6</v>
      </c>
      <c r="E260" s="353"/>
      <c r="F260" s="350" t="s">
        <v>261</v>
      </c>
      <c r="G260" s="363">
        <f>+G261</f>
        <v>0</v>
      </c>
      <c r="H260" s="363">
        <f>+H261</f>
        <v>0</v>
      </c>
      <c r="I260" s="363">
        <f>+I261</f>
        <v>0</v>
      </c>
      <c r="J260" s="363">
        <f t="shared" ref="J260:K260" si="116">+J261</f>
        <v>0</v>
      </c>
      <c r="K260" s="53">
        <f t="shared" si="116"/>
        <v>0</v>
      </c>
    </row>
    <row r="261" spans="1:11" ht="12.75">
      <c r="A261" s="352">
        <v>2</v>
      </c>
      <c r="B261" s="353">
        <v>4</v>
      </c>
      <c r="C261" s="353">
        <v>1</v>
      </c>
      <c r="D261" s="353">
        <v>6</v>
      </c>
      <c r="E261" s="353" t="s">
        <v>202</v>
      </c>
      <c r="F261" s="356" t="s">
        <v>262</v>
      </c>
      <c r="G261" s="362"/>
      <c r="H261" s="362"/>
      <c r="I261" s="362"/>
      <c r="J261" s="332">
        <f t="shared" si="100"/>
        <v>0</v>
      </c>
      <c r="K261" s="334">
        <f t="shared" si="114"/>
        <v>0</v>
      </c>
    </row>
    <row r="262" spans="1:11" ht="12.75">
      <c r="A262" s="344">
        <v>2</v>
      </c>
      <c r="B262" s="345">
        <v>4</v>
      </c>
      <c r="C262" s="345">
        <v>4</v>
      </c>
      <c r="D262" s="345"/>
      <c r="E262" s="345"/>
      <c r="F262" s="346" t="s">
        <v>1063</v>
      </c>
      <c r="G262" s="347">
        <f t="shared" ref="G262:I263" si="117">+G263</f>
        <v>0</v>
      </c>
      <c r="H262" s="347">
        <f t="shared" si="117"/>
        <v>0</v>
      </c>
      <c r="I262" s="347">
        <f t="shared" si="117"/>
        <v>0</v>
      </c>
      <c r="J262" s="347">
        <f t="shared" ref="J262:K263" si="118">+J263</f>
        <v>0</v>
      </c>
      <c r="K262" s="368">
        <f t="shared" si="118"/>
        <v>0</v>
      </c>
    </row>
    <row r="263" spans="1:11" ht="12.75">
      <c r="A263" s="366">
        <v>2</v>
      </c>
      <c r="B263" s="349">
        <v>4</v>
      </c>
      <c r="C263" s="349">
        <v>4</v>
      </c>
      <c r="D263" s="349">
        <v>1</v>
      </c>
      <c r="E263" s="349"/>
      <c r="F263" s="350" t="s">
        <v>1064</v>
      </c>
      <c r="G263" s="363">
        <f t="shared" si="117"/>
        <v>0</v>
      </c>
      <c r="H263" s="363">
        <f t="shared" si="117"/>
        <v>0</v>
      </c>
      <c r="I263" s="363">
        <f t="shared" si="117"/>
        <v>0</v>
      </c>
      <c r="J263" s="363">
        <f t="shared" si="118"/>
        <v>0</v>
      </c>
      <c r="K263" s="53">
        <f t="shared" si="118"/>
        <v>0</v>
      </c>
    </row>
    <row r="264" spans="1:11" ht="22.5">
      <c r="A264" s="367">
        <v>2</v>
      </c>
      <c r="B264" s="353">
        <v>4</v>
      </c>
      <c r="C264" s="353">
        <v>4</v>
      </c>
      <c r="D264" s="353">
        <v>1</v>
      </c>
      <c r="E264" s="353" t="s">
        <v>204</v>
      </c>
      <c r="F264" s="356" t="s">
        <v>1065</v>
      </c>
      <c r="G264" s="355"/>
      <c r="H264" s="27"/>
      <c r="I264" s="27"/>
      <c r="J264" s="332">
        <f t="shared" si="100"/>
        <v>0</v>
      </c>
      <c r="K264" s="334">
        <f t="shared" si="114"/>
        <v>0</v>
      </c>
    </row>
    <row r="265" spans="1:11" ht="12.75">
      <c r="A265" s="344">
        <v>2</v>
      </c>
      <c r="B265" s="345">
        <v>4</v>
      </c>
      <c r="C265" s="345">
        <v>9</v>
      </c>
      <c r="D265" s="345"/>
      <c r="E265" s="345"/>
      <c r="F265" s="346" t="s">
        <v>263</v>
      </c>
      <c r="G265" s="347">
        <f>+G266+G268</f>
        <v>0</v>
      </c>
      <c r="H265" s="347">
        <f>+H266+H268</f>
        <v>0</v>
      </c>
      <c r="I265" s="347">
        <f>+I266+I268</f>
        <v>0</v>
      </c>
      <c r="J265" s="347">
        <f t="shared" ref="J265:K265" si="119">+J266+J268</f>
        <v>0</v>
      </c>
      <c r="K265" s="347">
        <f t="shared" si="119"/>
        <v>0</v>
      </c>
    </row>
    <row r="266" spans="1:11" ht="12.75">
      <c r="A266" s="348">
        <v>2</v>
      </c>
      <c r="B266" s="349">
        <v>4</v>
      </c>
      <c r="C266" s="349">
        <v>9</v>
      </c>
      <c r="D266" s="349">
        <v>1</v>
      </c>
      <c r="E266" s="349"/>
      <c r="F266" s="350" t="s">
        <v>263</v>
      </c>
      <c r="G266" s="363">
        <f>+G267</f>
        <v>0</v>
      </c>
      <c r="H266" s="363">
        <f>+H267</f>
        <v>0</v>
      </c>
      <c r="I266" s="363">
        <f>+I267</f>
        <v>0</v>
      </c>
      <c r="J266" s="363">
        <f t="shared" ref="J266:K266" si="120">+J267</f>
        <v>0</v>
      </c>
      <c r="K266" s="53">
        <f t="shared" si="120"/>
        <v>0</v>
      </c>
    </row>
    <row r="267" spans="1:11" ht="12.75">
      <c r="A267" s="352">
        <v>2</v>
      </c>
      <c r="B267" s="353">
        <v>4</v>
      </c>
      <c r="C267" s="353">
        <v>9</v>
      </c>
      <c r="D267" s="353">
        <v>1</v>
      </c>
      <c r="E267" s="353" t="s">
        <v>202</v>
      </c>
      <c r="F267" s="356" t="s">
        <v>263</v>
      </c>
      <c r="G267" s="362"/>
      <c r="H267" s="362"/>
      <c r="I267" s="362"/>
      <c r="J267" s="332">
        <f>+J268</f>
        <v>0</v>
      </c>
      <c r="K267" s="334">
        <f t="shared" si="114"/>
        <v>0</v>
      </c>
    </row>
    <row r="268" spans="1:11" ht="12.75">
      <c r="A268" s="348">
        <v>2</v>
      </c>
      <c r="B268" s="349">
        <v>4</v>
      </c>
      <c r="C268" s="349">
        <v>9</v>
      </c>
      <c r="D268" s="349">
        <v>4</v>
      </c>
      <c r="E268" s="349"/>
      <c r="F268" s="350" t="s">
        <v>264</v>
      </c>
      <c r="G268" s="363">
        <f>+G269</f>
        <v>0</v>
      </c>
      <c r="H268" s="363">
        <f>+H269</f>
        <v>0</v>
      </c>
      <c r="I268" s="363">
        <f>+I269</f>
        <v>0</v>
      </c>
      <c r="J268" s="363">
        <f t="shared" ref="J268:K268" si="121">+J269</f>
        <v>0</v>
      </c>
      <c r="K268" s="53">
        <f t="shared" si="121"/>
        <v>0</v>
      </c>
    </row>
    <row r="269" spans="1:11" ht="12.75">
      <c r="A269" s="352">
        <v>2</v>
      </c>
      <c r="B269" s="353">
        <v>4</v>
      </c>
      <c r="C269" s="353">
        <v>9</v>
      </c>
      <c r="D269" s="353">
        <v>4</v>
      </c>
      <c r="E269" s="353" t="s">
        <v>202</v>
      </c>
      <c r="F269" s="356" t="s">
        <v>264</v>
      </c>
      <c r="G269" s="362"/>
      <c r="H269" s="362"/>
      <c r="I269" s="362"/>
      <c r="J269" s="369">
        <f>SUBTOTAL(9,G269:I269)</f>
        <v>0</v>
      </c>
      <c r="K269" s="334">
        <f t="shared" si="114"/>
        <v>0</v>
      </c>
    </row>
    <row r="270" spans="1:11" ht="12.75">
      <c r="A270" s="340">
        <v>2</v>
      </c>
      <c r="B270" s="341">
        <v>6</v>
      </c>
      <c r="C270" s="341"/>
      <c r="D270" s="341"/>
      <c r="E270" s="341"/>
      <c r="F270" s="342" t="s">
        <v>176</v>
      </c>
      <c r="G270" s="343">
        <f>+G271+G282+G289+G294+G301+G310+G313</f>
        <v>0</v>
      </c>
      <c r="H270" s="343">
        <f>+H271+H282+H289+H294+H301+H310+H313</f>
        <v>2406731.1399999997</v>
      </c>
      <c r="I270" s="343">
        <f>+I271+I282+I289+I294+I301+I310+I313</f>
        <v>0</v>
      </c>
      <c r="J270" s="343">
        <f t="shared" ref="J270:K270" si="122">+J271+J282+J289+J294+J301+J310+J313</f>
        <v>2406731.1399999997</v>
      </c>
      <c r="K270" s="343">
        <f t="shared" si="122"/>
        <v>0.58235009838716811</v>
      </c>
    </row>
    <row r="271" spans="1:11" ht="12.75">
      <c r="A271" s="344">
        <v>2</v>
      </c>
      <c r="B271" s="345">
        <v>6</v>
      </c>
      <c r="C271" s="345">
        <v>1</v>
      </c>
      <c r="D271" s="345"/>
      <c r="E271" s="345"/>
      <c r="F271" s="346" t="s">
        <v>177</v>
      </c>
      <c r="G271" s="347">
        <f>+G272+G274+G276+G278+G280</f>
        <v>0</v>
      </c>
      <c r="H271" s="347">
        <f>+H272+H274+H276+H278+H280</f>
        <v>976881.91999999993</v>
      </c>
      <c r="I271" s="347">
        <f>+I272+I274+I276+I278+I280</f>
        <v>0</v>
      </c>
      <c r="J271" s="347">
        <f>+J272+J274+J276+J278+J280</f>
        <v>976881.91999999993</v>
      </c>
      <c r="K271" s="347">
        <f t="shared" ref="K271" si="123">+K272+K274+K276+K278+K280</f>
        <v>0.23637342483741064</v>
      </c>
    </row>
    <row r="272" spans="1:11" ht="12.75">
      <c r="A272" s="348">
        <v>2</v>
      </c>
      <c r="B272" s="349">
        <v>6</v>
      </c>
      <c r="C272" s="349">
        <v>1</v>
      </c>
      <c r="D272" s="349">
        <v>1</v>
      </c>
      <c r="E272" s="349"/>
      <c r="F272" s="361" t="s">
        <v>1066</v>
      </c>
      <c r="G272" s="363">
        <f>+G273</f>
        <v>0</v>
      </c>
      <c r="H272" s="363">
        <f>+H273</f>
        <v>282780.08</v>
      </c>
      <c r="I272" s="363">
        <f>+I273</f>
        <v>0</v>
      </c>
      <c r="J272" s="363">
        <f t="shared" ref="J272:K272" si="124">+J273</f>
        <v>282780.08</v>
      </c>
      <c r="K272" s="53">
        <f t="shared" si="124"/>
        <v>6.8423516309317076E-2</v>
      </c>
    </row>
    <row r="273" spans="1:11" ht="12.75">
      <c r="A273" s="352">
        <v>2</v>
      </c>
      <c r="B273" s="353">
        <v>6</v>
      </c>
      <c r="C273" s="353">
        <v>1</v>
      </c>
      <c r="D273" s="353">
        <v>1</v>
      </c>
      <c r="E273" s="353" t="s">
        <v>202</v>
      </c>
      <c r="F273" s="354" t="s">
        <v>1066</v>
      </c>
      <c r="G273" s="362"/>
      <c r="H273" s="27">
        <v>282780.08</v>
      </c>
      <c r="I273" s="27"/>
      <c r="J273" s="332">
        <f>SUBTOTAL(9,G273:I273)</f>
        <v>282780.08</v>
      </c>
      <c r="K273" s="334">
        <f t="shared" si="114"/>
        <v>6.8423516309317076E-2</v>
      </c>
    </row>
    <row r="274" spans="1:11" ht="12.75">
      <c r="A274" s="348">
        <v>2</v>
      </c>
      <c r="B274" s="349">
        <v>6</v>
      </c>
      <c r="C274" s="349">
        <v>1</v>
      </c>
      <c r="D274" s="349">
        <v>2</v>
      </c>
      <c r="E274" s="349"/>
      <c r="F274" s="361" t="s">
        <v>559</v>
      </c>
      <c r="G274" s="363">
        <f>+G275</f>
        <v>0</v>
      </c>
      <c r="H274" s="363">
        <f>+H275</f>
        <v>0</v>
      </c>
      <c r="I274" s="363">
        <f>+I275</f>
        <v>0</v>
      </c>
      <c r="J274" s="363">
        <f t="shared" ref="J274:K274" si="125">+J275</f>
        <v>0</v>
      </c>
      <c r="K274" s="53">
        <f t="shared" si="125"/>
        <v>0</v>
      </c>
    </row>
    <row r="275" spans="1:11" ht="12.75">
      <c r="A275" s="352">
        <v>2</v>
      </c>
      <c r="B275" s="353">
        <v>6</v>
      </c>
      <c r="C275" s="353">
        <v>1</v>
      </c>
      <c r="D275" s="353">
        <v>2</v>
      </c>
      <c r="E275" s="353" t="s">
        <v>202</v>
      </c>
      <c r="F275" s="356" t="s">
        <v>559</v>
      </c>
      <c r="G275" s="362"/>
      <c r="H275" s="28"/>
      <c r="I275" s="28"/>
      <c r="J275" s="332">
        <f>SUBTOTAL(9,G275:I275)</f>
        <v>0</v>
      </c>
      <c r="K275" s="334">
        <f t="shared" si="114"/>
        <v>0</v>
      </c>
    </row>
    <row r="276" spans="1:11" ht="12.75">
      <c r="A276" s="348">
        <v>2</v>
      </c>
      <c r="B276" s="349">
        <v>6</v>
      </c>
      <c r="C276" s="349">
        <v>1</v>
      </c>
      <c r="D276" s="349">
        <v>3</v>
      </c>
      <c r="E276" s="349"/>
      <c r="F276" s="350" t="s">
        <v>1067</v>
      </c>
      <c r="G276" s="363">
        <f>+G277</f>
        <v>0</v>
      </c>
      <c r="H276" s="363">
        <f>+H277</f>
        <v>0</v>
      </c>
      <c r="I276" s="363">
        <f>+I277</f>
        <v>0</v>
      </c>
      <c r="J276" s="363">
        <f t="shared" ref="J276:K276" si="126">+J277</f>
        <v>0</v>
      </c>
      <c r="K276" s="53">
        <f t="shared" si="126"/>
        <v>0</v>
      </c>
    </row>
    <row r="277" spans="1:11" ht="12.75">
      <c r="A277" s="352">
        <v>2</v>
      </c>
      <c r="B277" s="353">
        <v>6</v>
      </c>
      <c r="C277" s="353">
        <v>1</v>
      </c>
      <c r="D277" s="353">
        <v>3</v>
      </c>
      <c r="E277" s="353" t="s">
        <v>202</v>
      </c>
      <c r="F277" s="356" t="s">
        <v>1067</v>
      </c>
      <c r="G277" s="362"/>
      <c r="H277" s="27"/>
      <c r="I277" s="27"/>
      <c r="J277" s="332">
        <f>SUBTOTAL(9,G277:I277)</f>
        <v>0</v>
      </c>
      <c r="K277" s="334">
        <f t="shared" si="114"/>
        <v>0</v>
      </c>
    </row>
    <row r="278" spans="1:11" ht="12.75">
      <c r="A278" s="348">
        <v>2</v>
      </c>
      <c r="B278" s="349">
        <v>6</v>
      </c>
      <c r="C278" s="349">
        <v>1</v>
      </c>
      <c r="D278" s="349">
        <v>4</v>
      </c>
      <c r="E278" s="349"/>
      <c r="F278" s="361" t="s">
        <v>265</v>
      </c>
      <c r="G278" s="363">
        <f>+G279</f>
        <v>0</v>
      </c>
      <c r="H278" s="363">
        <f>+H279</f>
        <v>694101.84</v>
      </c>
      <c r="I278" s="363">
        <f>+I279</f>
        <v>0</v>
      </c>
      <c r="J278" s="363">
        <f t="shared" ref="J278:K278" si="127">+J279</f>
        <v>694101.84</v>
      </c>
      <c r="K278" s="53">
        <f t="shared" si="127"/>
        <v>0.16794990852809358</v>
      </c>
    </row>
    <row r="279" spans="1:11" ht="12.75">
      <c r="A279" s="352">
        <v>2</v>
      </c>
      <c r="B279" s="353">
        <v>6</v>
      </c>
      <c r="C279" s="353">
        <v>1</v>
      </c>
      <c r="D279" s="353">
        <v>4</v>
      </c>
      <c r="E279" s="353" t="s">
        <v>202</v>
      </c>
      <c r="F279" s="356" t="s">
        <v>265</v>
      </c>
      <c r="G279" s="362"/>
      <c r="H279" s="28">
        <v>694101.84</v>
      </c>
      <c r="I279" s="28"/>
      <c r="J279" s="332">
        <f>SUBTOTAL(9,G279:I279)</f>
        <v>694101.84</v>
      </c>
      <c r="K279" s="334">
        <f t="shared" si="114"/>
        <v>0.16794990852809358</v>
      </c>
    </row>
    <row r="280" spans="1:11" ht="12.75">
      <c r="A280" s="348">
        <v>2</v>
      </c>
      <c r="B280" s="349">
        <v>6</v>
      </c>
      <c r="C280" s="349">
        <v>1</v>
      </c>
      <c r="D280" s="349">
        <v>9</v>
      </c>
      <c r="E280" s="349"/>
      <c r="F280" s="361" t="s">
        <v>179</v>
      </c>
      <c r="G280" s="363">
        <f>+G281</f>
        <v>0</v>
      </c>
      <c r="H280" s="363">
        <f>+H281</f>
        <v>0</v>
      </c>
      <c r="I280" s="363">
        <f>+I281</f>
        <v>0</v>
      </c>
      <c r="J280" s="363">
        <f t="shared" ref="J280:K280" si="128">+J281</f>
        <v>0</v>
      </c>
      <c r="K280" s="53">
        <f t="shared" si="128"/>
        <v>0</v>
      </c>
    </row>
    <row r="281" spans="1:11" ht="12.75">
      <c r="A281" s="352">
        <v>2</v>
      </c>
      <c r="B281" s="353">
        <v>6</v>
      </c>
      <c r="C281" s="353">
        <v>1</v>
      </c>
      <c r="D281" s="353">
        <v>9</v>
      </c>
      <c r="E281" s="353" t="s">
        <v>202</v>
      </c>
      <c r="F281" s="356" t="s">
        <v>179</v>
      </c>
      <c r="G281" s="362"/>
      <c r="H281" s="27"/>
      <c r="I281" s="27"/>
      <c r="J281" s="332">
        <f t="shared" ref="J281:J286" si="129">SUBTOTAL(9,G281:I281)</f>
        <v>0</v>
      </c>
      <c r="K281" s="334">
        <f t="shared" si="114"/>
        <v>0</v>
      </c>
    </row>
    <row r="282" spans="1:11" ht="12.75">
      <c r="A282" s="344">
        <v>2</v>
      </c>
      <c r="B282" s="345">
        <v>6</v>
      </c>
      <c r="C282" s="345">
        <v>2</v>
      </c>
      <c r="D282" s="345"/>
      <c r="E282" s="345"/>
      <c r="F282" s="346" t="s">
        <v>1068</v>
      </c>
      <c r="G282" s="347">
        <f>+G283+G285+G287</f>
        <v>0</v>
      </c>
      <c r="H282" s="347">
        <f>+H283+H285+H287</f>
        <v>0</v>
      </c>
      <c r="I282" s="347">
        <f>+I283+I285+I287</f>
        <v>0</v>
      </c>
      <c r="J282" s="347">
        <f t="shared" ref="J282:K282" si="130">+J283+J285+J287</f>
        <v>0</v>
      </c>
      <c r="K282" s="347">
        <f t="shared" si="130"/>
        <v>0</v>
      </c>
    </row>
    <row r="283" spans="1:11" ht="12.75">
      <c r="A283" s="348">
        <v>2</v>
      </c>
      <c r="B283" s="349">
        <v>6</v>
      </c>
      <c r="C283" s="349">
        <v>2</v>
      </c>
      <c r="D283" s="349">
        <v>1</v>
      </c>
      <c r="E283" s="349"/>
      <c r="F283" s="361" t="s">
        <v>266</v>
      </c>
      <c r="G283" s="363">
        <f>+G284</f>
        <v>0</v>
      </c>
      <c r="H283" s="363">
        <f>+H284</f>
        <v>0</v>
      </c>
      <c r="I283" s="363">
        <f>+I284</f>
        <v>0</v>
      </c>
      <c r="J283" s="363">
        <f t="shared" ref="J283:K283" si="131">+J284</f>
        <v>0</v>
      </c>
      <c r="K283" s="53">
        <f t="shared" si="131"/>
        <v>0</v>
      </c>
    </row>
    <row r="284" spans="1:11" ht="12.75">
      <c r="A284" s="352">
        <v>2</v>
      </c>
      <c r="B284" s="353">
        <v>6</v>
      </c>
      <c r="C284" s="353">
        <v>2</v>
      </c>
      <c r="D284" s="353">
        <v>1</v>
      </c>
      <c r="E284" s="353" t="s">
        <v>202</v>
      </c>
      <c r="F284" s="356" t="s">
        <v>266</v>
      </c>
      <c r="G284" s="362"/>
      <c r="H284" s="27"/>
      <c r="I284" s="27"/>
      <c r="J284" s="332">
        <f t="shared" si="129"/>
        <v>0</v>
      </c>
      <c r="K284" s="334">
        <f t="shared" si="114"/>
        <v>0</v>
      </c>
    </row>
    <row r="285" spans="1:11" ht="12.75">
      <c r="A285" s="348">
        <v>2</v>
      </c>
      <c r="B285" s="349">
        <v>6</v>
      </c>
      <c r="C285" s="349">
        <v>2</v>
      </c>
      <c r="D285" s="349">
        <v>3</v>
      </c>
      <c r="E285" s="349"/>
      <c r="F285" s="361" t="s">
        <v>180</v>
      </c>
      <c r="G285" s="363">
        <f>+G286</f>
        <v>0</v>
      </c>
      <c r="H285" s="363">
        <f>+H286</f>
        <v>0</v>
      </c>
      <c r="I285" s="363">
        <f>+I286</f>
        <v>0</v>
      </c>
      <c r="J285" s="363">
        <f t="shared" ref="J285" si="132">+J286</f>
        <v>0</v>
      </c>
      <c r="K285" s="53">
        <f>+K286</f>
        <v>0</v>
      </c>
    </row>
    <row r="286" spans="1:11" ht="12.75">
      <c r="A286" s="352">
        <v>2</v>
      </c>
      <c r="B286" s="353">
        <v>6</v>
      </c>
      <c r="C286" s="353">
        <v>2</v>
      </c>
      <c r="D286" s="353">
        <v>3</v>
      </c>
      <c r="E286" s="353" t="s">
        <v>202</v>
      </c>
      <c r="F286" s="356" t="s">
        <v>180</v>
      </c>
      <c r="G286" s="362"/>
      <c r="H286" s="28"/>
      <c r="I286" s="28"/>
      <c r="J286" s="332">
        <f t="shared" si="129"/>
        <v>0</v>
      </c>
      <c r="K286" s="334">
        <f t="shared" si="114"/>
        <v>0</v>
      </c>
    </row>
    <row r="287" spans="1:11" ht="12.75">
      <c r="A287" s="348">
        <v>2</v>
      </c>
      <c r="B287" s="349">
        <v>6</v>
      </c>
      <c r="C287" s="349">
        <v>2</v>
      </c>
      <c r="D287" s="349">
        <v>4</v>
      </c>
      <c r="E287" s="349"/>
      <c r="F287" s="361" t="s">
        <v>1069</v>
      </c>
      <c r="G287" s="363">
        <f>+G288</f>
        <v>0</v>
      </c>
      <c r="H287" s="363">
        <f>+H288</f>
        <v>0</v>
      </c>
      <c r="I287" s="363">
        <f>+I288</f>
        <v>0</v>
      </c>
      <c r="J287" s="363">
        <f t="shared" ref="J287" si="133">+J288</f>
        <v>0</v>
      </c>
      <c r="K287" s="53">
        <f>IFERROR(J287/$J$18*100,"0.00")</f>
        <v>0</v>
      </c>
    </row>
    <row r="288" spans="1:11" ht="12.75">
      <c r="A288" s="352">
        <v>2</v>
      </c>
      <c r="B288" s="353">
        <v>6</v>
      </c>
      <c r="C288" s="353">
        <v>2</v>
      </c>
      <c r="D288" s="353">
        <v>4</v>
      </c>
      <c r="E288" s="353" t="s">
        <v>202</v>
      </c>
      <c r="F288" s="354" t="s">
        <v>1069</v>
      </c>
      <c r="G288" s="362"/>
      <c r="H288" s="27"/>
      <c r="I288" s="27"/>
      <c r="J288" s="332">
        <f t="shared" ref="J288:J293" si="134">SUBTOTAL(9,G288:I288)</f>
        <v>0</v>
      </c>
      <c r="K288" s="334">
        <f t="shared" si="114"/>
        <v>0</v>
      </c>
    </row>
    <row r="289" spans="1:11" ht="12.75">
      <c r="A289" s="344">
        <v>2</v>
      </c>
      <c r="B289" s="345">
        <v>6</v>
      </c>
      <c r="C289" s="345">
        <v>3</v>
      </c>
      <c r="D289" s="345"/>
      <c r="E289" s="345"/>
      <c r="F289" s="346" t="s">
        <v>181</v>
      </c>
      <c r="G289" s="347">
        <f>+G290+G292</f>
        <v>0</v>
      </c>
      <c r="H289" s="347">
        <f>+H290+H292</f>
        <v>1429849.22</v>
      </c>
      <c r="I289" s="347">
        <f>+I290+I292</f>
        <v>0</v>
      </c>
      <c r="J289" s="347">
        <f t="shared" ref="J289:K289" si="135">+J290+J292</f>
        <v>1429849.22</v>
      </c>
      <c r="K289" s="347">
        <f t="shared" si="135"/>
        <v>0.34597667354975742</v>
      </c>
    </row>
    <row r="290" spans="1:11" ht="12.75">
      <c r="A290" s="348">
        <v>2</v>
      </c>
      <c r="B290" s="349">
        <v>6</v>
      </c>
      <c r="C290" s="349">
        <v>3</v>
      </c>
      <c r="D290" s="349">
        <v>1</v>
      </c>
      <c r="E290" s="349"/>
      <c r="F290" s="350" t="s">
        <v>182</v>
      </c>
      <c r="G290" s="363">
        <f>+G291</f>
        <v>0</v>
      </c>
      <c r="H290" s="363">
        <f>+H291</f>
        <v>1397824.02</v>
      </c>
      <c r="I290" s="363">
        <f>+I291</f>
        <v>0</v>
      </c>
      <c r="J290" s="363">
        <f t="shared" ref="J290:K290" si="136">+J291</f>
        <v>1397824.02</v>
      </c>
      <c r="K290" s="53">
        <f t="shared" si="136"/>
        <v>0.33822762420190683</v>
      </c>
    </row>
    <row r="291" spans="1:11" ht="12.75">
      <c r="A291" s="352">
        <v>2</v>
      </c>
      <c r="B291" s="353">
        <v>6</v>
      </c>
      <c r="C291" s="353">
        <v>3</v>
      </c>
      <c r="D291" s="353">
        <v>1</v>
      </c>
      <c r="E291" s="353" t="s">
        <v>202</v>
      </c>
      <c r="F291" s="354" t="s">
        <v>182</v>
      </c>
      <c r="G291" s="362"/>
      <c r="H291" s="27">
        <v>1397824.02</v>
      </c>
      <c r="I291" s="27"/>
      <c r="J291" s="332">
        <f t="shared" si="134"/>
        <v>1397824.02</v>
      </c>
      <c r="K291" s="334">
        <f t="shared" si="114"/>
        <v>0.33822762420190683</v>
      </c>
    </row>
    <row r="292" spans="1:11" ht="12.75">
      <c r="A292" s="348">
        <v>2</v>
      </c>
      <c r="B292" s="349">
        <v>6</v>
      </c>
      <c r="C292" s="349">
        <v>3</v>
      </c>
      <c r="D292" s="349">
        <v>2</v>
      </c>
      <c r="E292" s="349"/>
      <c r="F292" s="361" t="s">
        <v>183</v>
      </c>
      <c r="G292" s="363">
        <f>+G293</f>
        <v>0</v>
      </c>
      <c r="H292" s="363">
        <f>+H293</f>
        <v>32025.200000000001</v>
      </c>
      <c r="I292" s="363">
        <f>+I293</f>
        <v>0</v>
      </c>
      <c r="J292" s="363">
        <f t="shared" ref="J292:K292" si="137">+J293</f>
        <v>32025.200000000001</v>
      </c>
      <c r="K292" s="53">
        <f t="shared" si="137"/>
        <v>7.7490493478506025E-3</v>
      </c>
    </row>
    <row r="293" spans="1:11" ht="12.75">
      <c r="A293" s="352">
        <v>2</v>
      </c>
      <c r="B293" s="353">
        <v>6</v>
      </c>
      <c r="C293" s="353">
        <v>3</v>
      </c>
      <c r="D293" s="353">
        <v>2</v>
      </c>
      <c r="E293" s="353" t="s">
        <v>202</v>
      </c>
      <c r="F293" s="356" t="s">
        <v>183</v>
      </c>
      <c r="G293" s="362"/>
      <c r="H293" s="27">
        <v>32025.200000000001</v>
      </c>
      <c r="I293" s="27"/>
      <c r="J293" s="332">
        <f t="shared" si="134"/>
        <v>32025.200000000001</v>
      </c>
      <c r="K293" s="334">
        <f t="shared" si="114"/>
        <v>7.7490493478506025E-3</v>
      </c>
    </row>
    <row r="294" spans="1:11" ht="12.75">
      <c r="A294" s="344">
        <v>2</v>
      </c>
      <c r="B294" s="345">
        <v>6</v>
      </c>
      <c r="C294" s="345">
        <v>4</v>
      </c>
      <c r="D294" s="345"/>
      <c r="E294" s="345"/>
      <c r="F294" s="346" t="s">
        <v>184</v>
      </c>
      <c r="G294" s="347">
        <f>+G295+G297+G299</f>
        <v>0</v>
      </c>
      <c r="H294" s="347">
        <f>+H295+H297+H299</f>
        <v>0</v>
      </c>
      <c r="I294" s="347">
        <f>+I295+I297+I299</f>
        <v>0</v>
      </c>
      <c r="J294" s="347">
        <f t="shared" ref="J294:K294" si="138">+J295+J297+J299</f>
        <v>0</v>
      </c>
      <c r="K294" s="347">
        <f t="shared" si="138"/>
        <v>0</v>
      </c>
    </row>
    <row r="295" spans="1:11" ht="12.75">
      <c r="A295" s="348">
        <v>2</v>
      </c>
      <c r="B295" s="349">
        <v>6</v>
      </c>
      <c r="C295" s="349">
        <v>4</v>
      </c>
      <c r="D295" s="349">
        <v>1</v>
      </c>
      <c r="E295" s="349"/>
      <c r="F295" s="361" t="s">
        <v>185</v>
      </c>
      <c r="G295" s="363">
        <f>+G296</f>
        <v>0</v>
      </c>
      <c r="H295" s="363">
        <f>+H296</f>
        <v>0</v>
      </c>
      <c r="I295" s="363">
        <f>+I296</f>
        <v>0</v>
      </c>
      <c r="J295" s="363">
        <f t="shared" ref="J295:K295" si="139">+J296</f>
        <v>0</v>
      </c>
      <c r="K295" s="53">
        <f t="shared" si="139"/>
        <v>0</v>
      </c>
    </row>
    <row r="296" spans="1:11" ht="12.75">
      <c r="A296" s="352">
        <v>2</v>
      </c>
      <c r="B296" s="353">
        <v>6</v>
      </c>
      <c r="C296" s="353">
        <v>4</v>
      </c>
      <c r="D296" s="353">
        <v>1</v>
      </c>
      <c r="E296" s="353" t="s">
        <v>202</v>
      </c>
      <c r="F296" s="356" t="s">
        <v>185</v>
      </c>
      <c r="G296" s="362"/>
      <c r="H296" s="28"/>
      <c r="I296" s="28"/>
      <c r="J296" s="332">
        <f>SUBTOTAL(9,G296:I296)</f>
        <v>0</v>
      </c>
      <c r="K296" s="334">
        <f t="shared" si="114"/>
        <v>0</v>
      </c>
    </row>
    <row r="297" spans="1:11" ht="12.75">
      <c r="A297" s="348">
        <v>2</v>
      </c>
      <c r="B297" s="349">
        <v>6</v>
      </c>
      <c r="C297" s="349">
        <v>4</v>
      </c>
      <c r="D297" s="349">
        <v>2</v>
      </c>
      <c r="E297" s="349"/>
      <c r="F297" s="361" t="s">
        <v>186</v>
      </c>
      <c r="G297" s="363">
        <f>+G298</f>
        <v>0</v>
      </c>
      <c r="H297" s="363">
        <f>+H298</f>
        <v>0</v>
      </c>
      <c r="I297" s="363">
        <f>+I298</f>
        <v>0</v>
      </c>
      <c r="J297" s="363">
        <f t="shared" ref="J297:K297" si="140">+J298</f>
        <v>0</v>
      </c>
      <c r="K297" s="53">
        <f t="shared" si="140"/>
        <v>0</v>
      </c>
    </row>
    <row r="298" spans="1:11" ht="12.75">
      <c r="A298" s="352">
        <v>2</v>
      </c>
      <c r="B298" s="353">
        <v>6</v>
      </c>
      <c r="C298" s="353">
        <v>4</v>
      </c>
      <c r="D298" s="353">
        <v>2</v>
      </c>
      <c r="E298" s="353" t="s">
        <v>202</v>
      </c>
      <c r="F298" s="356" t="s">
        <v>186</v>
      </c>
      <c r="G298" s="362"/>
      <c r="H298" s="362"/>
      <c r="I298" s="362"/>
      <c r="J298" s="332">
        <f t="shared" ref="J298:J305" si="141">SUBTOTAL(9,G298:I298)</f>
        <v>0</v>
      </c>
      <c r="K298" s="334">
        <f t="shared" si="114"/>
        <v>0</v>
      </c>
    </row>
    <row r="299" spans="1:11" ht="12.75">
      <c r="A299" s="348">
        <v>2</v>
      </c>
      <c r="B299" s="349">
        <v>6</v>
      </c>
      <c r="C299" s="349">
        <v>4</v>
      </c>
      <c r="D299" s="349">
        <v>8</v>
      </c>
      <c r="E299" s="349"/>
      <c r="F299" s="361" t="s">
        <v>187</v>
      </c>
      <c r="G299" s="363">
        <f>+G300</f>
        <v>0</v>
      </c>
      <c r="H299" s="363">
        <f>+H300</f>
        <v>0</v>
      </c>
      <c r="I299" s="363">
        <f>+I300</f>
        <v>0</v>
      </c>
      <c r="J299" s="363">
        <f t="shared" ref="J299:K299" si="142">+J300</f>
        <v>0</v>
      </c>
      <c r="K299" s="53">
        <f t="shared" si="142"/>
        <v>0</v>
      </c>
    </row>
    <row r="300" spans="1:11" ht="12.75">
      <c r="A300" s="352">
        <v>2</v>
      </c>
      <c r="B300" s="353">
        <v>6</v>
      </c>
      <c r="C300" s="353">
        <v>4</v>
      </c>
      <c r="D300" s="353">
        <v>8</v>
      </c>
      <c r="E300" s="353" t="s">
        <v>202</v>
      </c>
      <c r="F300" s="356" t="s">
        <v>187</v>
      </c>
      <c r="G300" s="362"/>
      <c r="H300" s="27"/>
      <c r="I300" s="27"/>
      <c r="J300" s="332">
        <f t="shared" si="141"/>
        <v>0</v>
      </c>
      <c r="K300" s="334">
        <f t="shared" si="114"/>
        <v>0</v>
      </c>
    </row>
    <row r="301" spans="1:11" ht="12.75">
      <c r="A301" s="344">
        <v>2</v>
      </c>
      <c r="B301" s="345">
        <v>6</v>
      </c>
      <c r="C301" s="345">
        <v>5</v>
      </c>
      <c r="D301" s="345"/>
      <c r="E301" s="345"/>
      <c r="F301" s="346" t="s">
        <v>188</v>
      </c>
      <c r="G301" s="347">
        <f>+G302+G304+G306+G308</f>
        <v>0</v>
      </c>
      <c r="H301" s="347">
        <f>+H302+H304+H306+H308</f>
        <v>0</v>
      </c>
      <c r="I301" s="347">
        <f>+I302+I304+I306+I308</f>
        <v>0</v>
      </c>
      <c r="J301" s="347">
        <f t="shared" ref="J301:K301" si="143">+J302+J304+J306+J308</f>
        <v>0</v>
      </c>
      <c r="K301" s="347">
        <f t="shared" si="143"/>
        <v>0</v>
      </c>
    </row>
    <row r="302" spans="1:11" ht="12.75">
      <c r="A302" s="348">
        <v>2</v>
      </c>
      <c r="B302" s="349">
        <v>6</v>
      </c>
      <c r="C302" s="349">
        <v>5</v>
      </c>
      <c r="D302" s="349">
        <v>2</v>
      </c>
      <c r="E302" s="349"/>
      <c r="F302" s="361" t="s">
        <v>189</v>
      </c>
      <c r="G302" s="363">
        <f>+G303</f>
        <v>0</v>
      </c>
      <c r="H302" s="363">
        <f>+H303</f>
        <v>0</v>
      </c>
      <c r="I302" s="363">
        <f>+I303</f>
        <v>0</v>
      </c>
      <c r="J302" s="363">
        <f t="shared" ref="J302:K302" si="144">+J303</f>
        <v>0</v>
      </c>
      <c r="K302" s="53">
        <f t="shared" si="144"/>
        <v>0</v>
      </c>
    </row>
    <row r="303" spans="1:11" ht="12.75">
      <c r="A303" s="352">
        <v>2</v>
      </c>
      <c r="B303" s="353">
        <v>6</v>
      </c>
      <c r="C303" s="353">
        <v>5</v>
      </c>
      <c r="D303" s="353">
        <v>2</v>
      </c>
      <c r="E303" s="353" t="s">
        <v>202</v>
      </c>
      <c r="F303" s="356" t="s">
        <v>189</v>
      </c>
      <c r="G303" s="362"/>
      <c r="H303" s="27"/>
      <c r="I303" s="27"/>
      <c r="J303" s="332">
        <f t="shared" si="141"/>
        <v>0</v>
      </c>
      <c r="K303" s="334">
        <f t="shared" si="114"/>
        <v>0</v>
      </c>
    </row>
    <row r="304" spans="1:11" ht="12.75">
      <c r="A304" s="348">
        <v>2</v>
      </c>
      <c r="B304" s="349">
        <v>6</v>
      </c>
      <c r="C304" s="349">
        <v>5</v>
      </c>
      <c r="D304" s="349">
        <v>4</v>
      </c>
      <c r="E304" s="349"/>
      <c r="F304" s="361" t="s">
        <v>1070</v>
      </c>
      <c r="G304" s="363">
        <f>+G305</f>
        <v>0</v>
      </c>
      <c r="H304" s="363">
        <f>+H305</f>
        <v>0</v>
      </c>
      <c r="I304" s="363">
        <f>+I305</f>
        <v>0</v>
      </c>
      <c r="J304" s="363">
        <f t="shared" ref="J304:K304" si="145">+J305</f>
        <v>0</v>
      </c>
      <c r="K304" s="53">
        <f t="shared" si="145"/>
        <v>0</v>
      </c>
    </row>
    <row r="305" spans="1:11" ht="12.75">
      <c r="A305" s="352">
        <v>2</v>
      </c>
      <c r="B305" s="353">
        <v>6</v>
      </c>
      <c r="C305" s="353">
        <v>5</v>
      </c>
      <c r="D305" s="353">
        <v>4</v>
      </c>
      <c r="E305" s="353" t="s">
        <v>202</v>
      </c>
      <c r="F305" s="356" t="s">
        <v>1070</v>
      </c>
      <c r="G305" s="362"/>
      <c r="H305" s="28"/>
      <c r="I305" s="28"/>
      <c r="J305" s="332">
        <f t="shared" si="141"/>
        <v>0</v>
      </c>
      <c r="K305" s="334">
        <f t="shared" si="114"/>
        <v>0</v>
      </c>
    </row>
    <row r="306" spans="1:11" ht="12.75">
      <c r="A306" s="348">
        <v>2</v>
      </c>
      <c r="B306" s="349">
        <v>6</v>
      </c>
      <c r="C306" s="349">
        <v>5</v>
      </c>
      <c r="D306" s="349">
        <v>5</v>
      </c>
      <c r="E306" s="349"/>
      <c r="F306" s="361" t="s">
        <v>190</v>
      </c>
      <c r="G306" s="363">
        <f>+G307</f>
        <v>0</v>
      </c>
      <c r="H306" s="363">
        <f>+H307</f>
        <v>0</v>
      </c>
      <c r="I306" s="363">
        <f>+I307</f>
        <v>0</v>
      </c>
      <c r="J306" s="363">
        <f t="shared" ref="J306:K306" si="146">+J307</f>
        <v>0</v>
      </c>
      <c r="K306" s="53">
        <f t="shared" si="146"/>
        <v>0</v>
      </c>
    </row>
    <row r="307" spans="1:11" ht="12.75">
      <c r="A307" s="352">
        <v>2</v>
      </c>
      <c r="B307" s="353">
        <v>6</v>
      </c>
      <c r="C307" s="353">
        <v>5</v>
      </c>
      <c r="D307" s="353">
        <v>5</v>
      </c>
      <c r="E307" s="353" t="s">
        <v>202</v>
      </c>
      <c r="F307" s="356" t="s">
        <v>190</v>
      </c>
      <c r="G307" s="362"/>
      <c r="H307" s="27"/>
      <c r="I307" s="27"/>
      <c r="J307" s="332">
        <f t="shared" ref="J307:J312" si="147">SUBTOTAL(9,G307:I307)</f>
        <v>0</v>
      </c>
      <c r="K307" s="334">
        <f t="shared" si="114"/>
        <v>0</v>
      </c>
    </row>
    <row r="308" spans="1:11" ht="12.75">
      <c r="A308" s="348">
        <v>2</v>
      </c>
      <c r="B308" s="349">
        <v>6</v>
      </c>
      <c r="C308" s="349">
        <v>5</v>
      </c>
      <c r="D308" s="349">
        <v>6</v>
      </c>
      <c r="E308" s="349"/>
      <c r="F308" s="361" t="s">
        <v>191</v>
      </c>
      <c r="G308" s="363">
        <f>+G309</f>
        <v>0</v>
      </c>
      <c r="H308" s="363">
        <f>+H309</f>
        <v>0</v>
      </c>
      <c r="I308" s="363">
        <f>+I309</f>
        <v>0</v>
      </c>
      <c r="J308" s="363">
        <f t="shared" ref="J308:K308" si="148">+J309</f>
        <v>0</v>
      </c>
      <c r="K308" s="53">
        <f t="shared" si="148"/>
        <v>0</v>
      </c>
    </row>
    <row r="309" spans="1:11" ht="12.75">
      <c r="A309" s="352">
        <v>2</v>
      </c>
      <c r="B309" s="353">
        <v>6</v>
      </c>
      <c r="C309" s="353">
        <v>5</v>
      </c>
      <c r="D309" s="353">
        <v>6</v>
      </c>
      <c r="E309" s="353" t="s">
        <v>202</v>
      </c>
      <c r="F309" s="356" t="s">
        <v>191</v>
      </c>
      <c r="G309" s="362"/>
      <c r="H309" s="27"/>
      <c r="I309" s="27"/>
      <c r="J309" s="332">
        <f t="shared" si="147"/>
        <v>0</v>
      </c>
      <c r="K309" s="334">
        <f t="shared" si="114"/>
        <v>0</v>
      </c>
    </row>
    <row r="310" spans="1:11" ht="12.75">
      <c r="A310" s="344">
        <v>2</v>
      </c>
      <c r="B310" s="345">
        <v>6</v>
      </c>
      <c r="C310" s="345">
        <v>6</v>
      </c>
      <c r="D310" s="345"/>
      <c r="E310" s="345"/>
      <c r="F310" s="346" t="s">
        <v>267</v>
      </c>
      <c r="G310" s="347">
        <f t="shared" ref="G310:I311" si="149">+G311</f>
        <v>0</v>
      </c>
      <c r="H310" s="347">
        <f t="shared" si="149"/>
        <v>0</v>
      </c>
      <c r="I310" s="347">
        <f t="shared" si="149"/>
        <v>0</v>
      </c>
      <c r="J310" s="347">
        <f t="shared" ref="J310:K311" si="150">+J311</f>
        <v>0</v>
      </c>
      <c r="K310" s="368">
        <f t="shared" si="150"/>
        <v>0</v>
      </c>
    </row>
    <row r="311" spans="1:11" ht="12.75">
      <c r="A311" s="348">
        <v>2</v>
      </c>
      <c r="B311" s="349">
        <v>6</v>
      </c>
      <c r="C311" s="349">
        <v>6</v>
      </c>
      <c r="D311" s="349">
        <v>2</v>
      </c>
      <c r="E311" s="349"/>
      <c r="F311" s="350" t="s">
        <v>269</v>
      </c>
      <c r="G311" s="363">
        <f t="shared" si="149"/>
        <v>0</v>
      </c>
      <c r="H311" s="363">
        <f t="shared" si="149"/>
        <v>0</v>
      </c>
      <c r="I311" s="363">
        <f t="shared" si="149"/>
        <v>0</v>
      </c>
      <c r="J311" s="363">
        <f>+J312</f>
        <v>0</v>
      </c>
      <c r="K311" s="53">
        <f t="shared" si="150"/>
        <v>0</v>
      </c>
    </row>
    <row r="312" spans="1:11" ht="12.75">
      <c r="A312" s="352">
        <v>2</v>
      </c>
      <c r="B312" s="353">
        <v>6</v>
      </c>
      <c r="C312" s="353">
        <v>6</v>
      </c>
      <c r="D312" s="353">
        <v>2</v>
      </c>
      <c r="E312" s="353" t="s">
        <v>202</v>
      </c>
      <c r="F312" s="356" t="s">
        <v>269</v>
      </c>
      <c r="G312" s="362"/>
      <c r="H312" s="28"/>
      <c r="I312" s="28"/>
      <c r="J312" s="332">
        <f t="shared" si="147"/>
        <v>0</v>
      </c>
      <c r="K312" s="334">
        <f t="shared" si="114"/>
        <v>0</v>
      </c>
    </row>
    <row r="313" spans="1:11" ht="12.75">
      <c r="A313" s="344">
        <v>2</v>
      </c>
      <c r="B313" s="345">
        <v>6</v>
      </c>
      <c r="C313" s="345">
        <v>8</v>
      </c>
      <c r="D313" s="345"/>
      <c r="E313" s="345"/>
      <c r="F313" s="346" t="s">
        <v>193</v>
      </c>
      <c r="G313" s="347">
        <f>+G314+G317+G319+G321</f>
        <v>0</v>
      </c>
      <c r="H313" s="32">
        <f>+H314+H316</f>
        <v>0</v>
      </c>
      <c r="I313" s="32">
        <f>+I314+I316</f>
        <v>0</v>
      </c>
      <c r="J313" s="32">
        <f>+J314+J316</f>
        <v>0</v>
      </c>
      <c r="K313" s="32">
        <f>+K314+K316</f>
        <v>0</v>
      </c>
    </row>
    <row r="314" spans="1:11" ht="12.75">
      <c r="A314" s="348">
        <v>2</v>
      </c>
      <c r="B314" s="349">
        <v>6</v>
      </c>
      <c r="C314" s="349">
        <v>8</v>
      </c>
      <c r="D314" s="349">
        <v>3</v>
      </c>
      <c r="E314" s="349"/>
      <c r="F314" s="361" t="s">
        <v>194</v>
      </c>
      <c r="G314" s="363">
        <f>+G315+G316</f>
        <v>0</v>
      </c>
      <c r="H314" s="363">
        <f>+H315+H316</f>
        <v>0</v>
      </c>
      <c r="I314" s="363">
        <f>+I315+I316</f>
        <v>0</v>
      </c>
      <c r="J314" s="30">
        <f>+J315+J316</f>
        <v>0</v>
      </c>
      <c r="K314" s="53">
        <f>+K315</f>
        <v>0</v>
      </c>
    </row>
    <row r="315" spans="1:11" ht="12.75">
      <c r="A315" s="352">
        <v>2</v>
      </c>
      <c r="B315" s="353">
        <v>6</v>
      </c>
      <c r="C315" s="353">
        <v>8</v>
      </c>
      <c r="D315" s="353">
        <v>3</v>
      </c>
      <c r="E315" s="353" t="s">
        <v>202</v>
      </c>
      <c r="F315" s="356" t="s">
        <v>195</v>
      </c>
      <c r="G315" s="355"/>
      <c r="H315" s="355"/>
      <c r="I315" s="355"/>
      <c r="J315" s="332">
        <f>SUBTOTAL(9,G315:I315)</f>
        <v>0</v>
      </c>
      <c r="K315" s="334">
        <f t="shared" si="114"/>
        <v>0</v>
      </c>
    </row>
    <row r="316" spans="1:11" ht="12.75">
      <c r="A316" s="352">
        <v>2</v>
      </c>
      <c r="B316" s="353">
        <v>6</v>
      </c>
      <c r="C316" s="353">
        <v>8</v>
      </c>
      <c r="D316" s="353">
        <v>3</v>
      </c>
      <c r="E316" s="353" t="s">
        <v>203</v>
      </c>
      <c r="F316" s="356" t="s">
        <v>196</v>
      </c>
      <c r="G316" s="362"/>
      <c r="H316" s="362"/>
      <c r="I316" s="362"/>
      <c r="J316" s="332">
        <f t="shared" ref="J316:J325" si="151">SUBTOTAL(9,G316:I316)</f>
        <v>0</v>
      </c>
      <c r="K316" s="334">
        <f t="shared" si="114"/>
        <v>0</v>
      </c>
    </row>
    <row r="317" spans="1:11" ht="12.75">
      <c r="A317" s="348">
        <v>2</v>
      </c>
      <c r="B317" s="349">
        <v>6</v>
      </c>
      <c r="C317" s="349">
        <v>8</v>
      </c>
      <c r="D317" s="349">
        <v>5</v>
      </c>
      <c r="E317" s="349"/>
      <c r="F317" s="361" t="s">
        <v>197</v>
      </c>
      <c r="G317" s="363">
        <f>+G318</f>
        <v>0</v>
      </c>
      <c r="H317" s="363">
        <f>+H318</f>
        <v>0</v>
      </c>
      <c r="I317" s="363">
        <f>+I318</f>
        <v>0</v>
      </c>
      <c r="J317" s="363">
        <f>+J318</f>
        <v>0</v>
      </c>
      <c r="K317" s="53">
        <f t="shared" ref="K317" si="152">+K318</f>
        <v>0</v>
      </c>
    </row>
    <row r="318" spans="1:11" ht="12.75">
      <c r="A318" s="352">
        <v>2</v>
      </c>
      <c r="B318" s="353">
        <v>6</v>
      </c>
      <c r="C318" s="353">
        <v>8</v>
      </c>
      <c r="D318" s="353">
        <v>5</v>
      </c>
      <c r="E318" s="353" t="s">
        <v>202</v>
      </c>
      <c r="F318" s="356" t="s">
        <v>197</v>
      </c>
      <c r="G318" s="362"/>
      <c r="H318" s="362"/>
      <c r="I318" s="362"/>
      <c r="J318" s="332">
        <f t="shared" si="151"/>
        <v>0</v>
      </c>
      <c r="K318" s="334">
        <f t="shared" si="114"/>
        <v>0</v>
      </c>
    </row>
    <row r="319" spans="1:11" ht="12.75">
      <c r="A319" s="348">
        <v>2</v>
      </c>
      <c r="B319" s="349">
        <v>6</v>
      </c>
      <c r="C319" s="349">
        <v>8</v>
      </c>
      <c r="D319" s="349">
        <v>8</v>
      </c>
      <c r="E319" s="349"/>
      <c r="F319" s="350" t="s">
        <v>198</v>
      </c>
      <c r="G319" s="363">
        <f>+G320</f>
        <v>0</v>
      </c>
      <c r="H319" s="363">
        <f>+H320</f>
        <v>0</v>
      </c>
      <c r="I319" s="363">
        <f>+I320</f>
        <v>0</v>
      </c>
      <c r="J319" s="363">
        <f t="shared" ref="J319:K319" si="153">+J320</f>
        <v>0</v>
      </c>
      <c r="K319" s="53">
        <f t="shared" si="153"/>
        <v>0</v>
      </c>
    </row>
    <row r="320" spans="1:11" ht="12.75">
      <c r="A320" s="352">
        <v>2</v>
      </c>
      <c r="B320" s="353">
        <v>6</v>
      </c>
      <c r="C320" s="353">
        <v>8</v>
      </c>
      <c r="D320" s="353">
        <v>8</v>
      </c>
      <c r="E320" s="353" t="s">
        <v>202</v>
      </c>
      <c r="F320" s="356" t="s">
        <v>1071</v>
      </c>
      <c r="G320" s="355"/>
      <c r="H320" s="355"/>
      <c r="I320" s="355"/>
      <c r="J320" s="332">
        <f t="shared" si="151"/>
        <v>0</v>
      </c>
      <c r="K320" s="334">
        <f t="shared" si="114"/>
        <v>0</v>
      </c>
    </row>
    <row r="321" spans="1:11" ht="12.75">
      <c r="A321" s="348">
        <v>2</v>
      </c>
      <c r="B321" s="349">
        <v>6</v>
      </c>
      <c r="C321" s="349">
        <v>8</v>
      </c>
      <c r="D321" s="349">
        <v>9</v>
      </c>
      <c r="E321" s="349"/>
      <c r="F321" s="350" t="s">
        <v>199</v>
      </c>
      <c r="G321" s="363">
        <f>+G322</f>
        <v>0</v>
      </c>
      <c r="H321" s="363">
        <f>+H322</f>
        <v>0</v>
      </c>
      <c r="I321" s="363">
        <f>+I322</f>
        <v>0</v>
      </c>
      <c r="J321" s="363">
        <f t="shared" ref="J321:K321" si="154">+J322</f>
        <v>0</v>
      </c>
      <c r="K321" s="53">
        <f t="shared" si="154"/>
        <v>0</v>
      </c>
    </row>
    <row r="322" spans="1:11" ht="12.75">
      <c r="A322" s="352">
        <v>2</v>
      </c>
      <c r="B322" s="353">
        <v>6</v>
      </c>
      <c r="C322" s="353">
        <v>8</v>
      </c>
      <c r="D322" s="353">
        <v>9</v>
      </c>
      <c r="E322" s="353" t="s">
        <v>202</v>
      </c>
      <c r="F322" s="356" t="s">
        <v>199</v>
      </c>
      <c r="G322" s="362"/>
      <c r="H322" s="27"/>
      <c r="I322" s="27"/>
      <c r="J322" s="332">
        <f t="shared" si="151"/>
        <v>0</v>
      </c>
      <c r="K322" s="334">
        <f t="shared" ref="K322:K326" si="155">IFERROR(J322/$J$18*100,"0.00")</f>
        <v>0</v>
      </c>
    </row>
    <row r="323" spans="1:11" ht="12.75">
      <c r="A323" s="340">
        <v>2</v>
      </c>
      <c r="B323" s="341">
        <v>7</v>
      </c>
      <c r="C323" s="341"/>
      <c r="D323" s="341"/>
      <c r="E323" s="341"/>
      <c r="F323" s="342" t="s">
        <v>175</v>
      </c>
      <c r="G323" s="343">
        <f>+G324</f>
        <v>0</v>
      </c>
      <c r="H323" s="343">
        <f>+H324</f>
        <v>0</v>
      </c>
      <c r="I323" s="343">
        <f>+I324</f>
        <v>0</v>
      </c>
      <c r="J323" s="343">
        <f t="shared" ref="H323:K324" si="156">+J324</f>
        <v>0</v>
      </c>
      <c r="K323" s="370">
        <f t="shared" si="156"/>
        <v>0</v>
      </c>
    </row>
    <row r="324" spans="1:11" ht="12.75">
      <c r="A324" s="344">
        <v>2</v>
      </c>
      <c r="B324" s="345">
        <v>7</v>
      </c>
      <c r="C324" s="345">
        <v>1</v>
      </c>
      <c r="D324" s="345"/>
      <c r="E324" s="345"/>
      <c r="F324" s="346" t="s">
        <v>200</v>
      </c>
      <c r="G324" s="347">
        <f>+G325</f>
        <v>0</v>
      </c>
      <c r="H324" s="347">
        <f t="shared" si="156"/>
        <v>0</v>
      </c>
      <c r="I324" s="347">
        <f t="shared" si="156"/>
        <v>0</v>
      </c>
      <c r="J324" s="347">
        <f t="shared" si="156"/>
        <v>0</v>
      </c>
      <c r="K324" s="368">
        <f t="shared" si="156"/>
        <v>0</v>
      </c>
    </row>
    <row r="325" spans="1:11" ht="12.75">
      <c r="A325" s="348">
        <v>2</v>
      </c>
      <c r="B325" s="349">
        <v>7</v>
      </c>
      <c r="C325" s="349">
        <v>1</v>
      </c>
      <c r="D325" s="349">
        <v>2</v>
      </c>
      <c r="E325" s="349"/>
      <c r="F325" s="361" t="s">
        <v>201</v>
      </c>
      <c r="G325" s="363">
        <f>+G326</f>
        <v>0</v>
      </c>
      <c r="H325" s="363">
        <f>+H326</f>
        <v>0</v>
      </c>
      <c r="I325" s="363">
        <f>+I326</f>
        <v>0</v>
      </c>
      <c r="J325" s="332">
        <f t="shared" si="151"/>
        <v>0</v>
      </c>
      <c r="K325" s="53">
        <f t="shared" ref="K325" si="157">+K326</f>
        <v>0</v>
      </c>
    </row>
    <row r="326" spans="1:11" ht="12.75">
      <c r="A326" s="47">
        <v>2</v>
      </c>
      <c r="B326" s="48">
        <v>7</v>
      </c>
      <c r="C326" s="48">
        <v>1</v>
      </c>
      <c r="D326" s="48">
        <v>2</v>
      </c>
      <c r="E326" s="48" t="s">
        <v>202</v>
      </c>
      <c r="F326" s="49" t="s">
        <v>201</v>
      </c>
      <c r="G326" s="50"/>
      <c r="H326" s="50"/>
      <c r="I326" s="50"/>
      <c r="J326" s="371">
        <f>SUBTOTAL(9,G326:I326)</f>
        <v>0</v>
      </c>
      <c r="K326" s="372">
        <f t="shared" si="155"/>
        <v>0</v>
      </c>
    </row>
    <row r="327" spans="1:11" s="63" customFormat="1">
      <c r="A327" s="64"/>
      <c r="B327" s="64"/>
      <c r="C327" s="64"/>
      <c r="D327" s="64"/>
      <c r="E327" s="64"/>
      <c r="F327" s="64"/>
      <c r="G327" s="64"/>
      <c r="H327" s="64"/>
      <c r="I327" s="64"/>
      <c r="J327" s="64"/>
    </row>
    <row r="328" spans="1:11" s="63" customFormat="1">
      <c r="A328" s="64"/>
      <c r="B328" s="64"/>
      <c r="C328" s="64"/>
      <c r="D328" s="64"/>
      <c r="E328" s="64"/>
      <c r="F328" s="64"/>
      <c r="G328" s="64"/>
      <c r="H328" s="64"/>
      <c r="I328" s="64"/>
      <c r="J328" s="64"/>
    </row>
    <row r="329" spans="1:11" s="63" customFormat="1">
      <c r="A329" s="64"/>
      <c r="B329" s="64"/>
      <c r="C329" s="64"/>
      <c r="D329" s="64"/>
      <c r="E329" s="64"/>
      <c r="F329" s="64"/>
      <c r="G329" s="64"/>
      <c r="H329" s="64"/>
      <c r="I329" s="64"/>
      <c r="J329" s="64"/>
    </row>
    <row r="330" spans="1:11" s="63" customFormat="1">
      <c r="A330" s="64"/>
      <c r="B330" s="64"/>
      <c r="C330" s="64"/>
      <c r="D330" s="64"/>
      <c r="E330" s="64"/>
      <c r="F330" s="64"/>
      <c r="G330" s="64"/>
      <c r="H330" s="64"/>
      <c r="I330" s="64"/>
      <c r="J330" s="64"/>
    </row>
    <row r="331" spans="1:11" s="63" customFormat="1">
      <c r="A331" s="64"/>
      <c r="B331" s="64"/>
      <c r="C331" s="64"/>
      <c r="D331" s="64"/>
      <c r="E331" s="64"/>
      <c r="F331" s="64"/>
      <c r="G331" s="64"/>
      <c r="H331" s="64"/>
      <c r="I331" s="64"/>
      <c r="J331" s="64"/>
    </row>
    <row r="332" spans="1:11" s="63" customFormat="1">
      <c r="A332" s="64"/>
      <c r="B332" s="64"/>
      <c r="C332" s="64"/>
      <c r="D332" s="64"/>
      <c r="E332" s="64"/>
      <c r="F332" s="64"/>
      <c r="G332" s="64"/>
      <c r="H332" s="64"/>
      <c r="I332" s="64"/>
      <c r="J332" s="64"/>
    </row>
    <row r="333" spans="1:11" s="63" customFormat="1">
      <c r="A333" s="64"/>
      <c r="B333" s="64"/>
      <c r="C333" s="64"/>
      <c r="D333" s="64"/>
      <c r="E333" s="64"/>
      <c r="F333" s="64"/>
      <c r="G333" s="64"/>
      <c r="H333" s="64"/>
      <c r="I333" s="64"/>
      <c r="J333" s="64"/>
    </row>
    <row r="334" spans="1:11" s="63" customFormat="1">
      <c r="A334" s="64"/>
      <c r="B334" s="64"/>
      <c r="C334" s="64"/>
      <c r="D334" s="64"/>
      <c r="E334" s="64"/>
      <c r="F334" s="64"/>
      <c r="G334" s="64"/>
      <c r="H334" s="64"/>
      <c r="I334" s="64"/>
      <c r="J334" s="64"/>
    </row>
    <row r="335" spans="1:11" s="63" customFormat="1">
      <c r="A335" s="64"/>
      <c r="B335" s="64"/>
      <c r="C335" s="64"/>
      <c r="D335" s="64"/>
      <c r="E335" s="64"/>
      <c r="F335" s="64"/>
      <c r="G335" s="64"/>
      <c r="H335" s="64"/>
      <c r="I335" s="64"/>
      <c r="J335" s="64"/>
    </row>
    <row r="336" spans="1:11" s="63" customFormat="1">
      <c r="A336" s="64"/>
      <c r="B336" s="64"/>
      <c r="C336" s="64"/>
      <c r="D336" s="64"/>
      <c r="E336" s="64"/>
      <c r="F336" s="64"/>
      <c r="G336" s="64"/>
      <c r="H336" s="64"/>
      <c r="I336" s="64"/>
      <c r="J336" s="64"/>
    </row>
    <row r="337" spans="1:10" s="63" customFormat="1">
      <c r="A337" s="64"/>
      <c r="B337" s="64"/>
      <c r="C337" s="64"/>
      <c r="D337" s="64"/>
      <c r="E337" s="64"/>
      <c r="F337" s="64"/>
      <c r="G337" s="64"/>
      <c r="H337" s="64"/>
      <c r="I337" s="64"/>
      <c r="J337" s="64"/>
    </row>
    <row r="338" spans="1:10" s="63" customFormat="1">
      <c r="A338" s="64"/>
      <c r="B338" s="64"/>
      <c r="C338" s="64"/>
      <c r="D338" s="64"/>
      <c r="E338" s="64"/>
      <c r="F338" s="64"/>
      <c r="G338" s="64"/>
      <c r="H338" s="64"/>
      <c r="I338" s="64"/>
      <c r="J338" s="64"/>
    </row>
    <row r="339" spans="1:10" s="63" customFormat="1">
      <c r="A339" s="64"/>
      <c r="B339" s="64"/>
      <c r="C339" s="64"/>
      <c r="D339" s="64"/>
      <c r="E339" s="64"/>
      <c r="F339" s="64"/>
      <c r="G339" s="64"/>
      <c r="H339" s="64"/>
      <c r="I339" s="64"/>
      <c r="J339" s="64"/>
    </row>
    <row r="340" spans="1:10" s="63" customFormat="1">
      <c r="A340" s="64"/>
      <c r="B340" s="64"/>
      <c r="C340" s="64"/>
      <c r="D340" s="64"/>
      <c r="E340" s="64"/>
      <c r="F340" s="64"/>
      <c r="G340" s="64"/>
      <c r="H340" s="64"/>
      <c r="I340" s="64"/>
      <c r="J340" s="64"/>
    </row>
    <row r="341" spans="1:10" s="63" customFormat="1">
      <c r="A341" s="64"/>
      <c r="B341" s="64"/>
      <c r="C341" s="64"/>
      <c r="D341" s="64"/>
      <c r="E341" s="64"/>
      <c r="F341" s="64"/>
      <c r="G341" s="64"/>
      <c r="H341" s="64"/>
      <c r="I341" s="64"/>
      <c r="J341" s="64"/>
    </row>
    <row r="342" spans="1:10" s="63" customFormat="1">
      <c r="A342" s="64"/>
      <c r="B342" s="64"/>
      <c r="C342" s="64"/>
      <c r="D342" s="64"/>
      <c r="E342" s="64"/>
      <c r="F342" s="64"/>
      <c r="G342" s="64"/>
      <c r="H342" s="64"/>
      <c r="I342" s="64"/>
      <c r="J342" s="64"/>
    </row>
    <row r="343" spans="1:10" s="63" customFormat="1">
      <c r="A343" s="64"/>
      <c r="B343" s="64"/>
      <c r="C343" s="64"/>
      <c r="D343" s="64"/>
      <c r="E343" s="64"/>
      <c r="F343" s="64"/>
      <c r="G343" s="64"/>
      <c r="H343" s="64"/>
      <c r="I343" s="64"/>
      <c r="J343" s="64"/>
    </row>
    <row r="344" spans="1:10" s="63" customFormat="1">
      <c r="A344" s="64"/>
      <c r="B344" s="64"/>
      <c r="C344" s="64"/>
      <c r="D344" s="64"/>
      <c r="E344" s="64"/>
      <c r="F344" s="64"/>
      <c r="G344" s="64"/>
      <c r="H344" s="64"/>
      <c r="I344" s="64"/>
      <c r="J344" s="64"/>
    </row>
    <row r="345" spans="1:10" s="63" customFormat="1">
      <c r="A345" s="64"/>
      <c r="B345" s="64"/>
      <c r="C345" s="64"/>
      <c r="D345" s="64"/>
      <c r="E345" s="64"/>
      <c r="F345" s="64"/>
      <c r="G345" s="64"/>
      <c r="H345" s="64"/>
      <c r="I345" s="64"/>
      <c r="J345" s="64"/>
    </row>
    <row r="346" spans="1:10" s="63" customFormat="1">
      <c r="A346" s="64"/>
      <c r="B346" s="64"/>
      <c r="C346" s="64"/>
      <c r="D346" s="64"/>
      <c r="E346" s="64"/>
      <c r="F346" s="64"/>
      <c r="G346" s="64"/>
      <c r="H346" s="64"/>
      <c r="I346" s="64"/>
      <c r="J346" s="64"/>
    </row>
    <row r="347" spans="1:10" s="63" customFormat="1">
      <c r="A347" s="64"/>
      <c r="B347" s="64"/>
      <c r="C347" s="64"/>
      <c r="D347" s="64"/>
      <c r="E347" s="64"/>
      <c r="F347" s="64"/>
      <c r="G347" s="64"/>
      <c r="H347" s="64"/>
      <c r="I347" s="64"/>
      <c r="J347" s="64"/>
    </row>
    <row r="348" spans="1:10" s="63" customFormat="1">
      <c r="A348" s="64"/>
      <c r="B348" s="64"/>
      <c r="C348" s="64"/>
      <c r="D348" s="64"/>
      <c r="E348" s="64"/>
      <c r="F348" s="64"/>
      <c r="G348" s="64"/>
      <c r="H348" s="64"/>
      <c r="I348" s="64"/>
      <c r="J348" s="64"/>
    </row>
    <row r="349" spans="1:10" s="63" customFormat="1">
      <c r="A349" s="64"/>
      <c r="B349" s="64"/>
      <c r="C349" s="64"/>
      <c r="D349" s="64"/>
      <c r="E349" s="64"/>
      <c r="F349" s="64"/>
      <c r="G349" s="64"/>
      <c r="H349" s="64"/>
      <c r="I349" s="64"/>
      <c r="J349" s="64"/>
    </row>
    <row r="350" spans="1:10" s="63" customFormat="1">
      <c r="A350" s="64"/>
      <c r="B350" s="64"/>
      <c r="C350" s="64"/>
      <c r="D350" s="64"/>
      <c r="E350" s="64"/>
      <c r="F350" s="64"/>
      <c r="G350" s="64"/>
      <c r="H350" s="64"/>
      <c r="I350" s="64"/>
      <c r="J350" s="64"/>
    </row>
    <row r="351" spans="1:10" s="63" customFormat="1">
      <c r="A351" s="64"/>
      <c r="B351" s="64"/>
      <c r="C351" s="64"/>
      <c r="D351" s="64"/>
      <c r="E351" s="64"/>
      <c r="F351" s="64"/>
      <c r="G351" s="64"/>
      <c r="H351" s="64"/>
      <c r="I351" s="64"/>
      <c r="J351" s="64"/>
    </row>
    <row r="352" spans="1:10" s="63" customFormat="1">
      <c r="A352" s="64"/>
      <c r="B352" s="64"/>
      <c r="C352" s="64"/>
      <c r="D352" s="64"/>
      <c r="E352" s="64"/>
      <c r="F352" s="64"/>
      <c r="G352" s="64"/>
      <c r="H352" s="64"/>
      <c r="I352" s="64"/>
      <c r="J352" s="64"/>
    </row>
    <row r="353" spans="1:10" s="63" customFormat="1">
      <c r="A353" s="64"/>
      <c r="B353" s="64"/>
      <c r="C353" s="64"/>
      <c r="D353" s="64"/>
      <c r="E353" s="64"/>
      <c r="F353" s="64"/>
      <c r="G353" s="64"/>
      <c r="H353" s="64"/>
      <c r="I353" s="64"/>
      <c r="J353" s="64"/>
    </row>
    <row r="354" spans="1:10" s="63" customFormat="1">
      <c r="A354" s="64"/>
      <c r="B354" s="64"/>
      <c r="C354" s="64"/>
      <c r="D354" s="64"/>
      <c r="E354" s="64"/>
      <c r="F354" s="64"/>
      <c r="G354" s="64"/>
      <c r="H354" s="64"/>
      <c r="I354" s="64"/>
      <c r="J354" s="64"/>
    </row>
    <row r="355" spans="1:10" s="63" customFormat="1">
      <c r="A355" s="64"/>
      <c r="B355" s="64"/>
      <c r="C355" s="64"/>
      <c r="D355" s="64"/>
      <c r="E355" s="64"/>
      <c r="F355" s="64"/>
      <c r="G355" s="64"/>
      <c r="H355" s="64"/>
      <c r="I355" s="64"/>
      <c r="J355" s="64"/>
    </row>
    <row r="356" spans="1:10" s="63" customFormat="1">
      <c r="A356" s="64"/>
      <c r="B356" s="64"/>
      <c r="C356" s="64"/>
      <c r="D356" s="64"/>
      <c r="E356" s="64"/>
      <c r="F356" s="64"/>
      <c r="G356" s="64"/>
      <c r="H356" s="64"/>
      <c r="I356" s="64"/>
      <c r="J356" s="64"/>
    </row>
    <row r="357" spans="1:10" s="63" customFormat="1">
      <c r="A357" s="64"/>
      <c r="B357" s="64"/>
      <c r="C357" s="64"/>
      <c r="D357" s="64"/>
      <c r="E357" s="64"/>
      <c r="F357" s="64"/>
      <c r="G357" s="64"/>
      <c r="H357" s="64"/>
      <c r="I357" s="64"/>
      <c r="J357" s="64"/>
    </row>
    <row r="358" spans="1:10" s="63" customFormat="1">
      <c r="A358" s="64"/>
      <c r="B358" s="64"/>
      <c r="C358" s="64"/>
      <c r="D358" s="64"/>
      <c r="E358" s="64"/>
      <c r="F358" s="64"/>
      <c r="G358" s="64"/>
      <c r="H358" s="64"/>
      <c r="I358" s="64"/>
      <c r="J358" s="64"/>
    </row>
    <row r="359" spans="1:10" s="63" customFormat="1">
      <c r="A359" s="64"/>
      <c r="B359" s="64"/>
      <c r="C359" s="64"/>
      <c r="D359" s="64"/>
      <c r="E359" s="64"/>
      <c r="F359" s="64"/>
      <c r="G359" s="64"/>
      <c r="H359" s="64"/>
      <c r="I359" s="64"/>
      <c r="J359" s="64"/>
    </row>
    <row r="360" spans="1:10" s="63" customFormat="1">
      <c r="A360" s="64"/>
      <c r="B360" s="64"/>
      <c r="C360" s="64"/>
      <c r="D360" s="64"/>
      <c r="E360" s="64"/>
      <c r="F360" s="64"/>
      <c r="G360" s="64"/>
      <c r="H360" s="64"/>
      <c r="I360" s="64"/>
      <c r="J360" s="64"/>
    </row>
    <row r="361" spans="1:10" s="63" customFormat="1">
      <c r="A361" s="64"/>
      <c r="B361" s="64"/>
      <c r="C361" s="64"/>
      <c r="D361" s="64"/>
      <c r="E361" s="64"/>
      <c r="F361" s="64"/>
      <c r="G361" s="64"/>
      <c r="H361" s="64"/>
      <c r="I361" s="64"/>
      <c r="J361" s="64"/>
    </row>
    <row r="362" spans="1:10" s="63" customFormat="1">
      <c r="A362" s="64"/>
      <c r="B362" s="64"/>
      <c r="C362" s="64"/>
      <c r="D362" s="64"/>
      <c r="E362" s="64"/>
      <c r="F362" s="64"/>
      <c r="G362" s="64"/>
      <c r="H362" s="64"/>
      <c r="I362" s="64"/>
      <c r="J362" s="64"/>
    </row>
    <row r="363" spans="1:10" s="63" customFormat="1">
      <c r="A363" s="64"/>
      <c r="B363" s="64"/>
      <c r="C363" s="64"/>
      <c r="D363" s="64"/>
      <c r="E363" s="64"/>
      <c r="F363" s="64"/>
      <c r="G363" s="64"/>
      <c r="H363" s="64"/>
      <c r="I363" s="64"/>
      <c r="J363" s="64"/>
    </row>
    <row r="364" spans="1:10" s="63" customFormat="1">
      <c r="A364" s="64"/>
      <c r="B364" s="64"/>
      <c r="C364" s="64"/>
      <c r="D364" s="64"/>
      <c r="E364" s="64"/>
      <c r="F364" s="64"/>
      <c r="G364" s="64"/>
      <c r="H364" s="64"/>
      <c r="I364" s="64"/>
      <c r="J364" s="64"/>
    </row>
    <row r="365" spans="1:10" s="63" customFormat="1">
      <c r="A365" s="64"/>
      <c r="B365" s="64"/>
      <c r="C365" s="64"/>
      <c r="D365" s="64"/>
      <c r="E365" s="64"/>
      <c r="F365" s="64"/>
      <c r="G365" s="64"/>
      <c r="H365" s="64"/>
      <c r="I365" s="64"/>
      <c r="J365" s="64"/>
    </row>
    <row r="366" spans="1:10" s="63" customFormat="1">
      <c r="A366" s="64"/>
      <c r="B366" s="64"/>
      <c r="C366" s="64"/>
      <c r="D366" s="64"/>
      <c r="E366" s="64"/>
      <c r="F366" s="64"/>
      <c r="G366" s="64"/>
      <c r="H366" s="64"/>
      <c r="I366" s="64"/>
      <c r="J366" s="64"/>
    </row>
    <row r="367" spans="1:10" s="63" customFormat="1">
      <c r="A367" s="64"/>
      <c r="B367" s="64"/>
      <c r="C367" s="64"/>
      <c r="D367" s="64"/>
      <c r="E367" s="64"/>
      <c r="F367" s="64"/>
      <c r="G367" s="64"/>
      <c r="H367" s="64"/>
      <c r="I367" s="64"/>
      <c r="J367" s="64"/>
    </row>
    <row r="368" spans="1:10" s="63" customFormat="1">
      <c r="A368" s="64"/>
      <c r="B368" s="64"/>
      <c r="C368" s="64"/>
      <c r="D368" s="64"/>
      <c r="E368" s="64"/>
      <c r="F368" s="64"/>
      <c r="G368" s="64"/>
      <c r="H368" s="64"/>
      <c r="I368" s="64"/>
      <c r="J368" s="64"/>
    </row>
    <row r="369" spans="1:10" s="63" customFormat="1">
      <c r="A369" s="64"/>
      <c r="B369" s="64"/>
      <c r="C369" s="64"/>
      <c r="D369" s="64"/>
      <c r="E369" s="64"/>
      <c r="F369" s="64"/>
      <c r="G369" s="64"/>
      <c r="H369" s="64"/>
      <c r="I369" s="64"/>
      <c r="J369" s="64"/>
    </row>
    <row r="370" spans="1:10" s="63" customFormat="1">
      <c r="A370" s="64"/>
      <c r="B370" s="64"/>
      <c r="C370" s="64"/>
      <c r="D370" s="64"/>
      <c r="E370" s="64"/>
      <c r="F370" s="64"/>
      <c r="G370" s="64"/>
      <c r="H370" s="64"/>
      <c r="I370" s="64"/>
      <c r="J370" s="64"/>
    </row>
    <row r="371" spans="1:10" s="63" customFormat="1">
      <c r="A371" s="64"/>
      <c r="B371" s="64"/>
      <c r="C371" s="64"/>
      <c r="D371" s="64"/>
      <c r="E371" s="64"/>
      <c r="F371" s="64"/>
      <c r="G371" s="64"/>
      <c r="H371" s="64"/>
      <c r="I371" s="64"/>
      <c r="J371" s="64"/>
    </row>
    <row r="372" spans="1:10" s="63" customFormat="1">
      <c r="A372" s="64"/>
      <c r="B372" s="64"/>
      <c r="C372" s="64"/>
      <c r="D372" s="64"/>
      <c r="E372" s="64"/>
      <c r="F372" s="64"/>
      <c r="G372" s="64"/>
      <c r="H372" s="64"/>
      <c r="I372" s="64"/>
      <c r="J372" s="64"/>
    </row>
    <row r="373" spans="1:10" s="63" customFormat="1">
      <c r="A373" s="64"/>
      <c r="B373" s="64"/>
      <c r="C373" s="64"/>
      <c r="D373" s="64"/>
      <c r="E373" s="64"/>
      <c r="F373" s="64"/>
      <c r="G373" s="64"/>
      <c r="H373" s="64"/>
      <c r="I373" s="64"/>
      <c r="J373" s="64"/>
    </row>
    <row r="374" spans="1:10" s="63" customFormat="1">
      <c r="A374" s="64"/>
      <c r="B374" s="64"/>
      <c r="C374" s="64"/>
      <c r="D374" s="64"/>
      <c r="E374" s="64"/>
      <c r="F374" s="64"/>
      <c r="G374" s="64"/>
      <c r="H374" s="64"/>
      <c r="I374" s="64"/>
      <c r="J374" s="64"/>
    </row>
    <row r="375" spans="1:10" s="63" customFormat="1">
      <c r="A375" s="64"/>
      <c r="B375" s="64"/>
      <c r="C375" s="64"/>
      <c r="D375" s="64"/>
      <c r="E375" s="64"/>
      <c r="F375" s="64"/>
      <c r="G375" s="64"/>
      <c r="H375" s="64"/>
      <c r="I375" s="64"/>
      <c r="J375" s="64"/>
    </row>
    <row r="376" spans="1:10" s="63" customFormat="1">
      <c r="A376" s="64"/>
      <c r="B376" s="64"/>
      <c r="C376" s="64"/>
      <c r="D376" s="64"/>
      <c r="E376" s="64"/>
      <c r="F376" s="64"/>
      <c r="G376" s="64"/>
      <c r="H376" s="64"/>
      <c r="I376" s="64"/>
      <c r="J376" s="64"/>
    </row>
    <row r="377" spans="1:10" s="63" customFormat="1">
      <c r="A377" s="64"/>
      <c r="B377" s="64"/>
      <c r="C377" s="64"/>
      <c r="D377" s="64"/>
      <c r="E377" s="64"/>
      <c r="F377" s="64"/>
      <c r="G377" s="64"/>
      <c r="H377" s="64"/>
      <c r="I377" s="64"/>
      <c r="J377" s="64"/>
    </row>
    <row r="378" spans="1:10" s="63" customFormat="1">
      <c r="A378" s="64"/>
      <c r="B378" s="64"/>
      <c r="C378" s="64"/>
      <c r="D378" s="64"/>
      <c r="E378" s="64"/>
      <c r="F378" s="64"/>
      <c r="G378" s="64"/>
      <c r="H378" s="64"/>
      <c r="I378" s="64"/>
      <c r="J378" s="64"/>
    </row>
    <row r="379" spans="1:10" s="63" customFormat="1">
      <c r="A379" s="64"/>
      <c r="B379" s="64"/>
      <c r="C379" s="64"/>
      <c r="D379" s="64"/>
      <c r="E379" s="64"/>
      <c r="F379" s="64"/>
      <c r="G379" s="64"/>
      <c r="H379" s="64"/>
      <c r="I379" s="64"/>
      <c r="J379" s="64"/>
    </row>
    <row r="380" spans="1:10" s="63" customFormat="1">
      <c r="A380" s="64"/>
      <c r="B380" s="64"/>
      <c r="C380" s="64"/>
      <c r="D380" s="64"/>
      <c r="E380" s="64"/>
      <c r="F380" s="64"/>
      <c r="G380" s="64"/>
      <c r="H380" s="64"/>
      <c r="I380" s="64"/>
      <c r="J380" s="64"/>
    </row>
    <row r="381" spans="1:10" s="63" customFormat="1">
      <c r="A381" s="64"/>
      <c r="B381" s="64"/>
      <c r="C381" s="64"/>
      <c r="D381" s="64"/>
      <c r="E381" s="64"/>
      <c r="F381" s="64"/>
      <c r="G381" s="64"/>
      <c r="H381" s="64"/>
      <c r="I381" s="64"/>
      <c r="J381" s="64"/>
    </row>
    <row r="382" spans="1:10" s="63" customFormat="1">
      <c r="A382" s="64"/>
      <c r="B382" s="64"/>
      <c r="C382" s="64"/>
      <c r="D382" s="64"/>
      <c r="E382" s="64"/>
      <c r="F382" s="64"/>
      <c r="G382" s="64"/>
      <c r="H382" s="64"/>
      <c r="I382" s="64"/>
      <c r="J382" s="64"/>
    </row>
    <row r="383" spans="1:10" s="63" customFormat="1">
      <c r="A383" s="64"/>
      <c r="B383" s="64"/>
      <c r="C383" s="64"/>
      <c r="D383" s="64"/>
      <c r="E383" s="64"/>
      <c r="F383" s="64"/>
      <c r="G383" s="64"/>
      <c r="H383" s="64"/>
      <c r="I383" s="64"/>
      <c r="J383" s="64"/>
    </row>
    <row r="384" spans="1:10" s="63" customFormat="1">
      <c r="A384" s="64"/>
      <c r="B384" s="64"/>
      <c r="C384" s="64"/>
      <c r="D384" s="64"/>
      <c r="E384" s="64"/>
      <c r="F384" s="64"/>
      <c r="G384" s="64"/>
      <c r="H384" s="64"/>
      <c r="I384" s="64"/>
      <c r="J384" s="64"/>
    </row>
    <row r="385" spans="1:10" s="63" customFormat="1">
      <c r="A385" s="64"/>
      <c r="B385" s="64"/>
      <c r="C385" s="64"/>
      <c r="D385" s="64"/>
      <c r="E385" s="64"/>
      <c r="F385" s="64"/>
      <c r="G385" s="64"/>
      <c r="H385" s="64"/>
      <c r="I385" s="64"/>
      <c r="J385" s="64"/>
    </row>
    <row r="386" spans="1:10" s="63" customFormat="1">
      <c r="A386" s="64"/>
      <c r="B386" s="64"/>
      <c r="C386" s="64"/>
      <c r="D386" s="64"/>
      <c r="E386" s="64"/>
      <c r="F386" s="64"/>
      <c r="G386" s="64"/>
      <c r="H386" s="64"/>
      <c r="I386" s="64"/>
      <c r="J386" s="64"/>
    </row>
    <row r="387" spans="1:10" s="63" customFormat="1">
      <c r="A387" s="64"/>
      <c r="B387" s="64"/>
      <c r="C387" s="64"/>
      <c r="D387" s="64"/>
      <c r="E387" s="64"/>
      <c r="F387" s="64"/>
      <c r="G387" s="64"/>
      <c r="H387" s="64"/>
      <c r="I387" s="64"/>
      <c r="J387" s="64"/>
    </row>
    <row r="388" spans="1:10" s="63" customFormat="1">
      <c r="A388" s="64"/>
      <c r="B388" s="64"/>
      <c r="C388" s="64"/>
      <c r="D388" s="64"/>
      <c r="E388" s="64"/>
      <c r="F388" s="64"/>
      <c r="G388" s="64"/>
      <c r="H388" s="64"/>
      <c r="I388" s="64"/>
      <c r="J388" s="64"/>
    </row>
    <row r="389" spans="1:10" s="63" customFormat="1">
      <c r="A389" s="64"/>
      <c r="B389" s="64"/>
      <c r="C389" s="64"/>
      <c r="D389" s="64"/>
      <c r="E389" s="64"/>
      <c r="F389" s="64"/>
      <c r="G389" s="64"/>
      <c r="H389" s="64"/>
      <c r="I389" s="64"/>
      <c r="J389" s="64"/>
    </row>
    <row r="390" spans="1:10" s="63" customFormat="1">
      <c r="A390" s="64"/>
      <c r="B390" s="64"/>
      <c r="C390" s="64"/>
      <c r="D390" s="64"/>
      <c r="E390" s="64"/>
      <c r="F390" s="64"/>
      <c r="G390" s="64"/>
      <c r="H390" s="64"/>
      <c r="I390" s="64"/>
      <c r="J390" s="64"/>
    </row>
    <row r="391" spans="1:10" s="63" customFormat="1">
      <c r="A391" s="64"/>
      <c r="B391" s="64"/>
      <c r="C391" s="64"/>
      <c r="D391" s="64"/>
      <c r="E391" s="64"/>
      <c r="F391" s="64"/>
      <c r="G391" s="64"/>
      <c r="H391" s="64"/>
      <c r="I391" s="64"/>
      <c r="J391" s="64"/>
    </row>
    <row r="392" spans="1:10" s="63" customFormat="1">
      <c r="A392" s="64"/>
      <c r="B392" s="64"/>
      <c r="C392" s="64"/>
      <c r="D392" s="64"/>
      <c r="E392" s="64"/>
      <c r="F392" s="64"/>
      <c r="G392" s="64"/>
      <c r="H392" s="64"/>
      <c r="I392" s="64"/>
      <c r="J392" s="64"/>
    </row>
    <row r="393" spans="1:10" s="63" customFormat="1">
      <c r="A393" s="64"/>
      <c r="B393" s="64"/>
      <c r="C393" s="64"/>
      <c r="D393" s="64"/>
      <c r="E393" s="64"/>
      <c r="F393" s="64"/>
      <c r="G393" s="64"/>
      <c r="H393" s="64"/>
      <c r="I393" s="64"/>
      <c r="J393" s="64"/>
    </row>
    <row r="394" spans="1:10" s="63" customFormat="1">
      <c r="A394" s="64"/>
      <c r="B394" s="64"/>
      <c r="C394" s="64"/>
      <c r="D394" s="64"/>
      <c r="E394" s="64"/>
      <c r="F394" s="64"/>
      <c r="G394" s="64"/>
      <c r="H394" s="64"/>
      <c r="I394" s="64"/>
      <c r="J394" s="64"/>
    </row>
    <row r="395" spans="1:10" s="63" customFormat="1">
      <c r="A395" s="64"/>
      <c r="B395" s="64"/>
      <c r="C395" s="64"/>
      <c r="D395" s="64"/>
      <c r="E395" s="64"/>
      <c r="F395" s="64"/>
      <c r="G395" s="64"/>
      <c r="H395" s="64"/>
      <c r="I395" s="64"/>
      <c r="J395" s="64"/>
    </row>
    <row r="396" spans="1:10" s="63" customFormat="1">
      <c r="A396" s="64"/>
      <c r="B396" s="64"/>
      <c r="C396" s="64"/>
      <c r="D396" s="64"/>
      <c r="E396" s="64"/>
      <c r="F396" s="64"/>
      <c r="G396" s="64"/>
      <c r="H396" s="64"/>
      <c r="I396" s="64"/>
      <c r="J396" s="64"/>
    </row>
    <row r="397" spans="1:10" s="63" customFormat="1">
      <c r="A397" s="64"/>
      <c r="B397" s="64"/>
      <c r="C397" s="64"/>
      <c r="D397" s="64"/>
      <c r="E397" s="64"/>
      <c r="F397" s="64"/>
      <c r="G397" s="64"/>
      <c r="H397" s="64"/>
      <c r="I397" s="64"/>
      <c r="J397" s="64"/>
    </row>
    <row r="398" spans="1:10" s="63" customFormat="1">
      <c r="A398" s="64"/>
      <c r="B398" s="64"/>
      <c r="C398" s="64"/>
      <c r="D398" s="64"/>
      <c r="E398" s="64"/>
      <c r="F398" s="64"/>
      <c r="G398" s="64"/>
      <c r="H398" s="64"/>
      <c r="I398" s="64"/>
      <c r="J398" s="64"/>
    </row>
    <row r="399" spans="1:10" s="63" customFormat="1">
      <c r="A399" s="64"/>
      <c r="B399" s="64"/>
      <c r="C399" s="64"/>
      <c r="D399" s="64"/>
      <c r="E399" s="64"/>
      <c r="F399" s="64"/>
      <c r="G399" s="64"/>
      <c r="H399" s="64"/>
      <c r="I399" s="64"/>
      <c r="J399" s="64"/>
    </row>
    <row r="400" spans="1:10" s="63" customFormat="1">
      <c r="A400" s="64"/>
      <c r="B400" s="64"/>
      <c r="C400" s="64"/>
      <c r="D400" s="64"/>
      <c r="E400" s="64"/>
      <c r="F400" s="64"/>
      <c r="G400" s="64"/>
      <c r="H400" s="64"/>
      <c r="I400" s="64"/>
      <c r="J400" s="64"/>
    </row>
    <row r="401" spans="1:10" s="63" customFormat="1">
      <c r="A401" s="64"/>
      <c r="B401" s="64"/>
      <c r="C401" s="64"/>
      <c r="D401" s="64"/>
      <c r="E401" s="64"/>
      <c r="F401" s="64"/>
      <c r="G401" s="64"/>
      <c r="H401" s="64"/>
      <c r="I401" s="64"/>
      <c r="J401" s="64"/>
    </row>
    <row r="402" spans="1:10" s="63" customFormat="1">
      <c r="A402" s="64"/>
      <c r="B402" s="64"/>
      <c r="C402" s="64"/>
      <c r="D402" s="64"/>
      <c r="E402" s="64"/>
      <c r="F402" s="64"/>
      <c r="G402" s="64"/>
      <c r="H402" s="64"/>
      <c r="I402" s="64"/>
      <c r="J402" s="64"/>
    </row>
    <row r="403" spans="1:10" s="63" customFormat="1">
      <c r="A403" s="64"/>
      <c r="B403" s="64"/>
      <c r="C403" s="64"/>
      <c r="D403" s="64"/>
      <c r="E403" s="64"/>
      <c r="F403" s="64"/>
      <c r="G403" s="64"/>
      <c r="H403" s="64"/>
      <c r="I403" s="64"/>
      <c r="J403" s="64"/>
    </row>
    <row r="404" spans="1:10" s="63" customFormat="1">
      <c r="A404" s="64"/>
      <c r="B404" s="64"/>
      <c r="C404" s="64"/>
      <c r="D404" s="64"/>
      <c r="E404" s="64"/>
      <c r="F404" s="64"/>
      <c r="G404" s="64"/>
      <c r="H404" s="64"/>
      <c r="I404" s="64"/>
      <c r="J404" s="64"/>
    </row>
    <row r="405" spans="1:10" s="63" customFormat="1">
      <c r="A405" s="64"/>
      <c r="B405" s="64"/>
      <c r="C405" s="64"/>
      <c r="D405" s="64"/>
      <c r="E405" s="64"/>
      <c r="F405" s="64"/>
      <c r="G405" s="64"/>
      <c r="H405" s="64"/>
      <c r="I405" s="64"/>
      <c r="J405" s="64"/>
    </row>
    <row r="406" spans="1:10" s="63" customFormat="1">
      <c r="A406" s="64"/>
      <c r="B406" s="64"/>
      <c r="C406" s="64"/>
      <c r="D406" s="64"/>
      <c r="E406" s="64"/>
      <c r="F406" s="64"/>
      <c r="G406" s="64"/>
      <c r="H406" s="64"/>
      <c r="I406" s="64"/>
      <c r="J406" s="64"/>
    </row>
    <row r="407" spans="1:10" s="63" customFormat="1">
      <c r="A407" s="64"/>
      <c r="B407" s="64"/>
      <c r="C407" s="64"/>
      <c r="D407" s="64"/>
      <c r="E407" s="64"/>
      <c r="F407" s="64"/>
      <c r="G407" s="64"/>
      <c r="H407" s="64"/>
      <c r="I407" s="64"/>
      <c r="J407" s="64"/>
    </row>
    <row r="408" spans="1:10" s="63" customFormat="1">
      <c r="A408" s="64"/>
      <c r="B408" s="64"/>
      <c r="C408" s="64"/>
      <c r="D408" s="64"/>
      <c r="E408" s="64"/>
      <c r="F408" s="64"/>
      <c r="G408" s="64"/>
      <c r="H408" s="64"/>
      <c r="I408" s="64"/>
      <c r="J408" s="64"/>
    </row>
    <row r="409" spans="1:10" s="63" customFormat="1">
      <c r="A409" s="64"/>
      <c r="B409" s="64"/>
      <c r="C409" s="64"/>
      <c r="D409" s="64"/>
      <c r="E409" s="64"/>
      <c r="F409" s="64"/>
      <c r="G409" s="64"/>
      <c r="H409" s="64"/>
      <c r="I409" s="64"/>
      <c r="J409" s="64"/>
    </row>
    <row r="410" spans="1:10" s="63" customFormat="1">
      <c r="A410" s="64"/>
      <c r="B410" s="64"/>
      <c r="C410" s="64"/>
      <c r="D410" s="64"/>
      <c r="E410" s="64"/>
      <c r="F410" s="64"/>
      <c r="G410" s="64"/>
      <c r="H410" s="64"/>
      <c r="I410" s="64"/>
      <c r="J410" s="64"/>
    </row>
    <row r="411" spans="1:10" s="63" customFormat="1">
      <c r="A411" s="64"/>
      <c r="B411" s="64"/>
      <c r="C411" s="64"/>
      <c r="D411" s="64"/>
      <c r="E411" s="64"/>
      <c r="F411" s="64"/>
      <c r="G411" s="64"/>
      <c r="H411" s="64"/>
      <c r="I411" s="64"/>
      <c r="J411" s="64"/>
    </row>
    <row r="412" spans="1:10" s="63" customFormat="1">
      <c r="A412" s="64"/>
      <c r="B412" s="64"/>
      <c r="C412" s="64"/>
      <c r="D412" s="64"/>
      <c r="E412" s="64"/>
      <c r="F412" s="64"/>
      <c r="G412" s="64"/>
      <c r="H412" s="64"/>
      <c r="I412" s="64"/>
      <c r="J412" s="64"/>
    </row>
    <row r="413" spans="1:10" s="63" customFormat="1">
      <c r="A413" s="64"/>
      <c r="B413" s="64"/>
      <c r="C413" s="64"/>
      <c r="D413" s="64"/>
      <c r="E413" s="64"/>
      <c r="F413" s="64"/>
      <c r="G413" s="64"/>
      <c r="H413" s="64"/>
      <c r="I413" s="64"/>
      <c r="J413" s="64"/>
    </row>
    <row r="414" spans="1:10" s="63" customFormat="1">
      <c r="A414" s="64"/>
      <c r="B414" s="64"/>
      <c r="C414" s="64"/>
      <c r="D414" s="64"/>
      <c r="E414" s="64"/>
      <c r="F414" s="64"/>
      <c r="G414" s="64"/>
      <c r="H414" s="64"/>
      <c r="I414" s="64"/>
      <c r="J414" s="64"/>
    </row>
    <row r="415" spans="1:10" s="63" customFormat="1">
      <c r="A415" s="64"/>
      <c r="B415" s="64"/>
      <c r="C415" s="64"/>
      <c r="D415" s="64"/>
      <c r="E415" s="64"/>
      <c r="F415" s="64"/>
      <c r="G415" s="64"/>
      <c r="H415" s="64"/>
      <c r="I415" s="64"/>
      <c r="J415" s="64"/>
    </row>
    <row r="416" spans="1:10" s="63" customFormat="1">
      <c r="A416" s="64"/>
      <c r="B416" s="64"/>
      <c r="C416" s="64"/>
      <c r="D416" s="64"/>
      <c r="E416" s="64"/>
      <c r="F416" s="64"/>
      <c r="G416" s="64"/>
      <c r="H416" s="64"/>
      <c r="I416" s="64"/>
      <c r="J416" s="64"/>
    </row>
    <row r="417" spans="1:10" s="63" customFormat="1">
      <c r="A417" s="64"/>
      <c r="B417" s="64"/>
      <c r="C417" s="64"/>
      <c r="D417" s="64"/>
      <c r="E417" s="64"/>
      <c r="F417" s="64"/>
      <c r="G417" s="64"/>
      <c r="H417" s="64"/>
      <c r="I417" s="64"/>
      <c r="J417" s="64"/>
    </row>
    <row r="418" spans="1:10" s="63" customFormat="1">
      <c r="A418" s="64"/>
      <c r="B418" s="64"/>
      <c r="C418" s="64"/>
      <c r="D418" s="64"/>
      <c r="E418" s="64"/>
      <c r="F418" s="64"/>
      <c r="G418" s="64"/>
      <c r="H418" s="64"/>
      <c r="I418" s="64"/>
      <c r="J418" s="64"/>
    </row>
    <row r="419" spans="1:10" s="63" customFormat="1">
      <c r="A419" s="64"/>
      <c r="B419" s="64"/>
      <c r="C419" s="64"/>
      <c r="D419" s="64"/>
      <c r="E419" s="64"/>
      <c r="F419" s="64"/>
      <c r="G419" s="64"/>
      <c r="H419" s="64"/>
      <c r="I419" s="64"/>
      <c r="J419" s="64"/>
    </row>
    <row r="420" spans="1:10" s="63" customFormat="1">
      <c r="A420" s="64"/>
      <c r="B420" s="64"/>
      <c r="C420" s="64"/>
      <c r="D420" s="64"/>
      <c r="E420" s="64"/>
      <c r="F420" s="64"/>
      <c r="G420" s="64"/>
      <c r="H420" s="64"/>
      <c r="I420" s="64"/>
      <c r="J420" s="64"/>
    </row>
    <row r="421" spans="1:10" s="63" customFormat="1">
      <c r="A421" s="64"/>
      <c r="B421" s="64"/>
      <c r="C421" s="64"/>
      <c r="D421" s="64"/>
      <c r="E421" s="64"/>
      <c r="F421" s="64"/>
      <c r="G421" s="64"/>
      <c r="H421" s="64"/>
      <c r="I421" s="64"/>
      <c r="J421" s="64"/>
    </row>
    <row r="422" spans="1:10" s="63" customFormat="1">
      <c r="A422" s="64"/>
      <c r="B422" s="64"/>
      <c r="C422" s="64"/>
      <c r="D422" s="64"/>
      <c r="E422" s="64"/>
      <c r="F422" s="64"/>
      <c r="G422" s="64"/>
      <c r="H422" s="64"/>
      <c r="I422" s="64"/>
      <c r="J422" s="64"/>
    </row>
    <row r="423" spans="1:10" s="63" customFormat="1">
      <c r="A423" s="64"/>
      <c r="B423" s="64"/>
      <c r="C423" s="64"/>
      <c r="D423" s="64"/>
      <c r="E423" s="64"/>
      <c r="F423" s="64"/>
      <c r="G423" s="64"/>
      <c r="H423" s="64"/>
      <c r="I423" s="64"/>
      <c r="J423" s="64"/>
    </row>
    <row r="424" spans="1:10" s="63" customFormat="1">
      <c r="A424" s="64"/>
      <c r="B424" s="64"/>
      <c r="C424" s="64"/>
      <c r="D424" s="64"/>
      <c r="E424" s="64"/>
      <c r="F424" s="64"/>
      <c r="G424" s="64"/>
      <c r="H424" s="64"/>
      <c r="I424" s="64"/>
      <c r="J424" s="64"/>
    </row>
    <row r="425" spans="1:10" s="63" customFormat="1">
      <c r="A425" s="64"/>
      <c r="B425" s="64"/>
      <c r="C425" s="64"/>
      <c r="D425" s="64"/>
      <c r="E425" s="64"/>
      <c r="F425" s="64"/>
      <c r="G425" s="64"/>
      <c r="H425" s="64"/>
      <c r="I425" s="64"/>
      <c r="J425" s="64"/>
    </row>
    <row r="426" spans="1:10" s="63" customFormat="1">
      <c r="A426" s="64"/>
      <c r="B426" s="64"/>
      <c r="C426" s="64"/>
      <c r="D426" s="64"/>
      <c r="E426" s="64"/>
      <c r="F426" s="64"/>
      <c r="G426" s="64"/>
      <c r="H426" s="64"/>
      <c r="I426" s="64"/>
      <c r="J426" s="64"/>
    </row>
    <row r="427" spans="1:10" s="63" customFormat="1">
      <c r="A427" s="64"/>
      <c r="B427" s="64"/>
      <c r="C427" s="64"/>
      <c r="D427" s="64"/>
      <c r="E427" s="64"/>
      <c r="F427" s="64"/>
      <c r="G427" s="64"/>
      <c r="H427" s="64"/>
      <c r="I427" s="64"/>
      <c r="J427" s="64"/>
    </row>
    <row r="428" spans="1:10" s="63" customFormat="1">
      <c r="A428" s="64"/>
      <c r="B428" s="64"/>
      <c r="C428" s="64"/>
      <c r="D428" s="64"/>
      <c r="E428" s="64"/>
      <c r="F428" s="64"/>
      <c r="G428" s="64"/>
      <c r="H428" s="64"/>
      <c r="I428" s="64"/>
      <c r="J428" s="64"/>
    </row>
    <row r="429" spans="1:10" s="63" customFormat="1">
      <c r="A429" s="64"/>
      <c r="B429" s="64"/>
      <c r="C429" s="64"/>
      <c r="D429" s="64"/>
      <c r="E429" s="64"/>
      <c r="F429" s="64"/>
      <c r="G429" s="64"/>
      <c r="H429" s="64"/>
      <c r="I429" s="64"/>
      <c r="J429" s="64"/>
    </row>
    <row r="430" spans="1:10" s="63" customFormat="1">
      <c r="A430" s="64"/>
      <c r="B430" s="64"/>
      <c r="C430" s="64"/>
      <c r="D430" s="64"/>
      <c r="E430" s="64"/>
      <c r="F430" s="64"/>
      <c r="G430" s="64"/>
      <c r="H430" s="64"/>
      <c r="I430" s="64"/>
      <c r="J430" s="64"/>
    </row>
    <row r="431" spans="1:10" s="63" customFormat="1">
      <c r="A431" s="64"/>
      <c r="B431" s="64"/>
      <c r="C431" s="64"/>
      <c r="D431" s="64"/>
      <c r="E431" s="64"/>
      <c r="F431" s="64"/>
      <c r="G431" s="64"/>
      <c r="H431" s="64"/>
      <c r="I431" s="64"/>
      <c r="J431" s="64"/>
    </row>
    <row r="432" spans="1:10" s="63" customFormat="1">
      <c r="A432" s="64"/>
      <c r="B432" s="64"/>
      <c r="C432" s="64"/>
      <c r="D432" s="64"/>
      <c r="E432" s="64"/>
      <c r="F432" s="64"/>
      <c r="G432" s="64"/>
      <c r="H432" s="64"/>
      <c r="I432" s="64"/>
      <c r="J432" s="64"/>
    </row>
    <row r="433" spans="1:10" s="63" customFormat="1">
      <c r="A433" s="64"/>
      <c r="B433" s="64"/>
      <c r="C433" s="64"/>
      <c r="D433" s="64"/>
      <c r="E433" s="64"/>
      <c r="F433" s="64"/>
      <c r="G433" s="64"/>
      <c r="H433" s="64"/>
      <c r="I433" s="64"/>
      <c r="J433" s="64"/>
    </row>
    <row r="434" spans="1:10" s="63" customFormat="1">
      <c r="A434" s="64"/>
      <c r="B434" s="64"/>
      <c r="C434" s="64"/>
      <c r="D434" s="64"/>
      <c r="E434" s="64"/>
      <c r="F434" s="64"/>
      <c r="G434" s="64"/>
      <c r="H434" s="64"/>
      <c r="I434" s="64"/>
      <c r="J434" s="64"/>
    </row>
    <row r="435" spans="1:10" s="63" customFormat="1">
      <c r="A435" s="64"/>
      <c r="B435" s="64"/>
      <c r="C435" s="64"/>
      <c r="D435" s="64"/>
      <c r="E435" s="64"/>
      <c r="F435" s="64"/>
      <c r="G435" s="64"/>
      <c r="H435" s="64"/>
      <c r="I435" s="64"/>
      <c r="J435" s="64"/>
    </row>
    <row r="436" spans="1:10" s="63" customFormat="1">
      <c r="A436" s="64"/>
      <c r="B436" s="64"/>
      <c r="C436" s="64"/>
      <c r="D436" s="64"/>
      <c r="E436" s="64"/>
      <c r="F436" s="64"/>
      <c r="G436" s="64"/>
      <c r="H436" s="64"/>
      <c r="I436" s="64"/>
      <c r="J436" s="64"/>
    </row>
    <row r="437" spans="1:10" s="63" customFormat="1">
      <c r="A437" s="64"/>
      <c r="B437" s="64"/>
      <c r="C437" s="64"/>
      <c r="D437" s="64"/>
      <c r="E437" s="64"/>
      <c r="F437" s="64"/>
      <c r="G437" s="64"/>
      <c r="H437" s="64"/>
      <c r="I437" s="64"/>
      <c r="J437" s="64"/>
    </row>
    <row r="438" spans="1:10" s="63" customFormat="1">
      <c r="A438" s="64"/>
      <c r="B438" s="64"/>
      <c r="C438" s="64"/>
      <c r="D438" s="64"/>
      <c r="E438" s="64"/>
      <c r="F438" s="64"/>
      <c r="G438" s="64"/>
      <c r="H438" s="64"/>
      <c r="I438" s="64"/>
      <c r="J438" s="64"/>
    </row>
    <row r="439" spans="1:10" s="63" customFormat="1">
      <c r="A439" s="64"/>
      <c r="B439" s="64"/>
      <c r="C439" s="64"/>
      <c r="D439" s="64"/>
      <c r="E439" s="64"/>
      <c r="F439" s="64"/>
      <c r="G439" s="64"/>
      <c r="H439" s="64"/>
      <c r="I439" s="64"/>
      <c r="J439" s="64"/>
    </row>
    <row r="440" spans="1:10" s="63" customFormat="1">
      <c r="A440" s="64"/>
      <c r="B440" s="64"/>
      <c r="C440" s="64"/>
      <c r="D440" s="64"/>
      <c r="E440" s="64"/>
      <c r="F440" s="64"/>
      <c r="G440" s="64"/>
      <c r="H440" s="64"/>
      <c r="I440" s="64"/>
      <c r="J440" s="64"/>
    </row>
    <row r="441" spans="1:10" s="63" customFormat="1">
      <c r="A441" s="64"/>
      <c r="B441" s="64"/>
      <c r="C441" s="64"/>
      <c r="D441" s="64"/>
      <c r="E441" s="64"/>
      <c r="F441" s="64"/>
      <c r="G441" s="64"/>
      <c r="H441" s="64"/>
      <c r="I441" s="64"/>
      <c r="J441" s="64"/>
    </row>
    <row r="442" spans="1:10" s="63" customFormat="1">
      <c r="A442" s="64"/>
      <c r="B442" s="64"/>
      <c r="C442" s="64"/>
      <c r="D442" s="64"/>
      <c r="E442" s="64"/>
      <c r="F442" s="64"/>
      <c r="G442" s="64"/>
      <c r="H442" s="64"/>
      <c r="I442" s="64"/>
      <c r="J442" s="64"/>
    </row>
    <row r="443" spans="1:10" s="63" customFormat="1">
      <c r="A443" s="64"/>
      <c r="B443" s="64"/>
      <c r="C443" s="64"/>
      <c r="D443" s="64"/>
      <c r="E443" s="64"/>
      <c r="F443" s="64"/>
      <c r="G443" s="64"/>
      <c r="H443" s="64"/>
      <c r="I443" s="64"/>
      <c r="J443" s="64"/>
    </row>
    <row r="444" spans="1:10" s="63" customFormat="1">
      <c r="A444" s="64"/>
      <c r="B444" s="64"/>
      <c r="C444" s="64"/>
      <c r="D444" s="64"/>
      <c r="E444" s="64"/>
      <c r="F444" s="64"/>
      <c r="G444" s="64"/>
      <c r="H444" s="64"/>
      <c r="I444" s="64"/>
      <c r="J444" s="64"/>
    </row>
    <row r="445" spans="1:10" s="63" customFormat="1">
      <c r="A445" s="64"/>
      <c r="B445" s="64"/>
      <c r="C445" s="64"/>
      <c r="D445" s="64"/>
      <c r="E445" s="64"/>
      <c r="F445" s="64"/>
      <c r="G445" s="64"/>
      <c r="H445" s="64"/>
      <c r="I445" s="64"/>
      <c r="J445" s="64"/>
    </row>
    <row r="446" spans="1:10" s="63" customFormat="1">
      <c r="A446" s="64"/>
      <c r="B446" s="64"/>
      <c r="C446" s="64"/>
      <c r="D446" s="64"/>
      <c r="E446" s="64"/>
      <c r="F446" s="64"/>
      <c r="G446" s="64"/>
      <c r="H446" s="64"/>
      <c r="I446" s="64"/>
      <c r="J446" s="64"/>
    </row>
    <row r="447" spans="1:10" s="63" customFormat="1">
      <c r="A447" s="64"/>
      <c r="B447" s="64"/>
      <c r="C447" s="64"/>
      <c r="D447" s="64"/>
      <c r="E447" s="64"/>
      <c r="F447" s="64"/>
      <c r="G447" s="64"/>
      <c r="H447" s="64"/>
      <c r="I447" s="64"/>
      <c r="J447" s="64"/>
    </row>
    <row r="448" spans="1:10" s="63" customFormat="1">
      <c r="A448" s="64"/>
      <c r="B448" s="64"/>
      <c r="C448" s="64"/>
      <c r="D448" s="64"/>
      <c r="E448" s="64"/>
      <c r="F448" s="64"/>
      <c r="G448" s="64"/>
      <c r="H448" s="64"/>
      <c r="I448" s="64"/>
      <c r="J448" s="64"/>
    </row>
    <row r="449" spans="1:10" s="63" customFormat="1">
      <c r="A449" s="64"/>
      <c r="B449" s="64"/>
      <c r="C449" s="64"/>
      <c r="D449" s="64"/>
      <c r="E449" s="64"/>
      <c r="F449" s="64"/>
      <c r="G449" s="64"/>
      <c r="H449" s="64"/>
      <c r="I449" s="64"/>
      <c r="J449" s="64"/>
    </row>
    <row r="450" spans="1:10" s="63" customFormat="1">
      <c r="A450" s="64"/>
      <c r="B450" s="64"/>
      <c r="C450" s="64"/>
      <c r="D450" s="64"/>
      <c r="E450" s="64"/>
      <c r="F450" s="64"/>
      <c r="G450" s="64"/>
      <c r="H450" s="64"/>
      <c r="I450" s="64"/>
      <c r="J450" s="64"/>
    </row>
    <row r="451" spans="1:10" s="63" customFormat="1">
      <c r="A451" s="64"/>
      <c r="B451" s="64"/>
      <c r="C451" s="64"/>
      <c r="D451" s="64"/>
      <c r="E451" s="64"/>
      <c r="F451" s="64"/>
      <c r="G451" s="64"/>
      <c r="H451" s="64"/>
      <c r="I451" s="64"/>
      <c r="J451" s="64"/>
    </row>
    <row r="452" spans="1:10" s="63" customFormat="1">
      <c r="A452" s="64"/>
      <c r="B452" s="64"/>
      <c r="C452" s="64"/>
      <c r="D452" s="64"/>
      <c r="E452" s="64"/>
      <c r="F452" s="64"/>
      <c r="G452" s="64"/>
      <c r="H452" s="64"/>
      <c r="I452" s="64"/>
      <c r="J452" s="64"/>
    </row>
    <row r="453" spans="1:10" s="63" customFormat="1">
      <c r="A453" s="64"/>
      <c r="B453" s="64"/>
      <c r="C453" s="64"/>
      <c r="D453" s="64"/>
      <c r="E453" s="64"/>
      <c r="F453" s="64"/>
      <c r="G453" s="64"/>
      <c r="H453" s="64"/>
      <c r="I453" s="64"/>
      <c r="J453" s="64"/>
    </row>
    <row r="454" spans="1:10" s="63" customFormat="1">
      <c r="A454" s="64"/>
      <c r="B454" s="64"/>
      <c r="C454" s="64"/>
      <c r="D454" s="64"/>
      <c r="E454" s="64"/>
      <c r="F454" s="64"/>
      <c r="G454" s="64"/>
      <c r="H454" s="64"/>
      <c r="I454" s="64"/>
      <c r="J454" s="64"/>
    </row>
    <row r="455" spans="1:10" s="63" customFormat="1">
      <c r="A455" s="64"/>
      <c r="B455" s="64"/>
      <c r="C455" s="64"/>
      <c r="D455" s="64"/>
      <c r="E455" s="64"/>
      <c r="F455" s="64"/>
      <c r="G455" s="64"/>
      <c r="H455" s="64"/>
      <c r="I455" s="64"/>
      <c r="J455" s="64"/>
    </row>
    <row r="456" spans="1:10" s="63" customFormat="1">
      <c r="A456" s="64"/>
      <c r="B456" s="64"/>
      <c r="C456" s="64"/>
      <c r="D456" s="64"/>
      <c r="E456" s="64"/>
      <c r="F456" s="64"/>
      <c r="G456" s="64"/>
      <c r="H456" s="64"/>
      <c r="I456" s="64"/>
      <c r="J456" s="64"/>
    </row>
    <row r="457" spans="1:10" s="63" customFormat="1">
      <c r="A457" s="64"/>
      <c r="B457" s="64"/>
      <c r="C457" s="64"/>
      <c r="D457" s="64"/>
      <c r="E457" s="64"/>
      <c r="F457" s="64"/>
      <c r="G457" s="64"/>
      <c r="H457" s="64"/>
      <c r="I457" s="64"/>
      <c r="J457" s="64"/>
    </row>
    <row r="458" spans="1:10" s="63" customFormat="1">
      <c r="A458" s="64"/>
      <c r="B458" s="64"/>
      <c r="C458" s="64"/>
      <c r="D458" s="64"/>
      <c r="E458" s="64"/>
      <c r="F458" s="64"/>
      <c r="G458" s="64"/>
      <c r="H458" s="64"/>
      <c r="I458" s="64"/>
      <c r="J458" s="64"/>
    </row>
    <row r="459" spans="1:10" s="63" customFormat="1">
      <c r="A459" s="64"/>
      <c r="B459" s="64"/>
      <c r="C459" s="64"/>
      <c r="D459" s="64"/>
      <c r="E459" s="64"/>
      <c r="F459" s="64"/>
      <c r="G459" s="64"/>
      <c r="H459" s="64"/>
      <c r="I459" s="64"/>
      <c r="J459" s="64"/>
    </row>
    <row r="460" spans="1:10" s="63" customFormat="1">
      <c r="A460" s="64"/>
      <c r="B460" s="64"/>
      <c r="C460" s="64"/>
      <c r="D460" s="64"/>
      <c r="E460" s="64"/>
      <c r="F460" s="64"/>
      <c r="G460" s="64"/>
      <c r="H460" s="64"/>
      <c r="I460" s="64"/>
      <c r="J460" s="64"/>
    </row>
    <row r="461" spans="1:10" s="63" customFormat="1">
      <c r="A461" s="64"/>
      <c r="B461" s="64"/>
      <c r="C461" s="64"/>
      <c r="D461" s="64"/>
      <c r="E461" s="64"/>
      <c r="F461" s="64"/>
      <c r="G461" s="64"/>
      <c r="H461" s="64"/>
      <c r="I461" s="64"/>
      <c r="J461" s="64"/>
    </row>
    <row r="462" spans="1:10" s="63" customFormat="1">
      <c r="A462" s="64"/>
      <c r="B462" s="64"/>
      <c r="C462" s="64"/>
      <c r="D462" s="64"/>
      <c r="E462" s="64"/>
      <c r="F462" s="64"/>
      <c r="G462" s="64"/>
      <c r="H462" s="64"/>
      <c r="I462" s="64"/>
      <c r="J462" s="64"/>
    </row>
    <row r="463" spans="1:10" s="63" customFormat="1">
      <c r="A463" s="64"/>
      <c r="B463" s="64"/>
      <c r="C463" s="64"/>
      <c r="D463" s="64"/>
      <c r="E463" s="64"/>
      <c r="F463" s="64"/>
      <c r="G463" s="64"/>
      <c r="H463" s="64"/>
      <c r="I463" s="64"/>
      <c r="J463" s="64"/>
    </row>
    <row r="464" spans="1:10" s="63" customFormat="1">
      <c r="A464" s="64"/>
      <c r="B464" s="64"/>
      <c r="C464" s="64"/>
      <c r="D464" s="64"/>
      <c r="E464" s="64"/>
      <c r="F464" s="64"/>
      <c r="G464" s="64"/>
      <c r="H464" s="64"/>
      <c r="I464" s="64"/>
      <c r="J464" s="64"/>
    </row>
    <row r="465" spans="1:10" s="63" customFormat="1">
      <c r="A465" s="64"/>
      <c r="B465" s="64"/>
      <c r="C465" s="64"/>
      <c r="D465" s="64"/>
      <c r="E465" s="64"/>
      <c r="F465" s="64"/>
      <c r="G465" s="64"/>
      <c r="H465" s="64"/>
      <c r="I465" s="64"/>
      <c r="J465" s="64"/>
    </row>
    <row r="466" spans="1:10" s="63" customFormat="1">
      <c r="A466" s="64"/>
      <c r="B466" s="64"/>
      <c r="C466" s="64"/>
      <c r="D466" s="64"/>
      <c r="E466" s="64"/>
      <c r="F466" s="64"/>
      <c r="G466" s="64"/>
      <c r="H466" s="64"/>
      <c r="I466" s="64"/>
      <c r="J466" s="64"/>
    </row>
    <row r="467" spans="1:10" s="63" customFormat="1">
      <c r="A467" s="64"/>
      <c r="B467" s="64"/>
      <c r="C467" s="64"/>
      <c r="D467" s="64"/>
      <c r="E467" s="64"/>
      <c r="F467" s="64"/>
      <c r="G467" s="64"/>
      <c r="H467" s="64"/>
      <c r="I467" s="64"/>
      <c r="J467" s="64"/>
    </row>
    <row r="468" spans="1:10" s="63" customFormat="1">
      <c r="A468" s="64"/>
      <c r="B468" s="64"/>
      <c r="C468" s="64"/>
      <c r="D468" s="64"/>
      <c r="E468" s="64"/>
      <c r="F468" s="64"/>
      <c r="G468" s="64"/>
      <c r="H468" s="64"/>
      <c r="I468" s="64"/>
      <c r="J468" s="64"/>
    </row>
    <row r="469" spans="1:10" s="63" customFormat="1">
      <c r="A469" s="64"/>
      <c r="B469" s="64"/>
      <c r="C469" s="64"/>
      <c r="D469" s="64"/>
      <c r="E469" s="64"/>
      <c r="F469" s="64"/>
      <c r="G469" s="64"/>
      <c r="H469" s="64"/>
      <c r="I469" s="64"/>
      <c r="J469" s="64"/>
    </row>
    <row r="470" spans="1:10" s="63" customFormat="1">
      <c r="A470" s="64"/>
      <c r="B470" s="64"/>
      <c r="C470" s="64"/>
      <c r="D470" s="64"/>
      <c r="E470" s="64"/>
      <c r="F470" s="64"/>
      <c r="G470" s="64"/>
      <c r="H470" s="64"/>
      <c r="I470" s="64"/>
      <c r="J470" s="64"/>
    </row>
    <row r="471" spans="1:10" s="63" customFormat="1">
      <c r="A471" s="64"/>
      <c r="B471" s="64"/>
      <c r="C471" s="64"/>
      <c r="D471" s="64"/>
      <c r="E471" s="64"/>
      <c r="F471" s="64"/>
      <c r="G471" s="64"/>
      <c r="H471" s="64"/>
      <c r="I471" s="64"/>
      <c r="J471" s="64"/>
    </row>
    <row r="472" spans="1:10" s="63" customFormat="1">
      <c r="A472" s="64"/>
      <c r="B472" s="64"/>
      <c r="C472" s="64"/>
      <c r="D472" s="64"/>
      <c r="E472" s="64"/>
      <c r="F472" s="64"/>
      <c r="G472" s="64"/>
      <c r="H472" s="64"/>
      <c r="I472" s="64"/>
      <c r="J472" s="64"/>
    </row>
    <row r="473" spans="1:10" s="63" customFormat="1">
      <c r="A473" s="64"/>
      <c r="B473" s="64"/>
      <c r="C473" s="64"/>
      <c r="D473" s="64"/>
      <c r="E473" s="64"/>
      <c r="F473" s="64"/>
      <c r="G473" s="64"/>
      <c r="H473" s="64"/>
      <c r="I473" s="64"/>
      <c r="J473" s="64"/>
    </row>
    <row r="474" spans="1:10" s="63" customFormat="1">
      <c r="A474" s="64"/>
      <c r="B474" s="64"/>
      <c r="C474" s="64"/>
      <c r="D474" s="64"/>
      <c r="E474" s="64"/>
      <c r="F474" s="64"/>
      <c r="G474" s="64"/>
      <c r="H474" s="64"/>
      <c r="I474" s="64"/>
      <c r="J474" s="64"/>
    </row>
    <row r="475" spans="1:10" s="63" customFormat="1">
      <c r="A475" s="64"/>
      <c r="B475" s="64"/>
      <c r="C475" s="64"/>
      <c r="D475" s="64"/>
      <c r="E475" s="64"/>
      <c r="F475" s="64"/>
      <c r="G475" s="64"/>
      <c r="H475" s="64"/>
      <c r="I475" s="64"/>
      <c r="J475" s="64"/>
    </row>
    <row r="476" spans="1:10" s="63" customFormat="1">
      <c r="A476" s="64"/>
      <c r="B476" s="64"/>
      <c r="C476" s="64"/>
      <c r="D476" s="64"/>
      <c r="E476" s="64"/>
      <c r="F476" s="64"/>
      <c r="G476" s="64"/>
      <c r="H476" s="64"/>
      <c r="I476" s="64"/>
      <c r="J476" s="64"/>
    </row>
    <row r="477" spans="1:10" s="63" customFormat="1">
      <c r="A477" s="64"/>
      <c r="B477" s="64"/>
      <c r="C477" s="64"/>
      <c r="D477" s="64"/>
      <c r="E477" s="64"/>
      <c r="F477" s="64"/>
      <c r="G477" s="64"/>
      <c r="H477" s="64"/>
      <c r="I477" s="64"/>
      <c r="J477" s="64"/>
    </row>
    <row r="478" spans="1:10" s="63" customFormat="1">
      <c r="A478" s="64"/>
      <c r="B478" s="64"/>
      <c r="C478" s="64"/>
      <c r="D478" s="64"/>
      <c r="E478" s="64"/>
      <c r="F478" s="64"/>
      <c r="G478" s="64"/>
      <c r="H478" s="64"/>
      <c r="I478" s="64"/>
      <c r="J478" s="64"/>
    </row>
    <row r="479" spans="1:10" s="63" customFormat="1">
      <c r="A479" s="64"/>
      <c r="B479" s="64"/>
      <c r="C479" s="64"/>
      <c r="D479" s="64"/>
      <c r="E479" s="64"/>
      <c r="F479" s="64"/>
      <c r="G479" s="64"/>
      <c r="H479" s="64"/>
      <c r="I479" s="64"/>
      <c r="J479" s="64"/>
    </row>
    <row r="480" spans="1:10" s="63" customFormat="1">
      <c r="A480" s="64"/>
      <c r="B480" s="64"/>
      <c r="C480" s="64"/>
      <c r="D480" s="64"/>
      <c r="E480" s="64"/>
      <c r="F480" s="64"/>
      <c r="G480" s="64"/>
      <c r="H480" s="64"/>
      <c r="I480" s="64"/>
      <c r="J480" s="64"/>
    </row>
    <row r="481" spans="1:10" s="63" customFormat="1">
      <c r="A481" s="64"/>
      <c r="B481" s="64"/>
      <c r="C481" s="64"/>
      <c r="D481" s="64"/>
      <c r="E481" s="64"/>
      <c r="F481" s="64"/>
      <c r="G481" s="64"/>
      <c r="H481" s="64"/>
      <c r="I481" s="64"/>
      <c r="J481" s="64"/>
    </row>
    <row r="482" spans="1:10" s="63" customFormat="1">
      <c r="A482" s="64"/>
      <c r="B482" s="64"/>
      <c r="C482" s="64"/>
      <c r="D482" s="64"/>
      <c r="E482" s="64"/>
      <c r="F482" s="64"/>
      <c r="G482" s="64"/>
      <c r="H482" s="64"/>
      <c r="I482" s="64"/>
      <c r="J482" s="64"/>
    </row>
    <row r="483" spans="1:10" s="63" customFormat="1">
      <c r="A483" s="64"/>
      <c r="B483" s="64"/>
      <c r="C483" s="64"/>
      <c r="D483" s="64"/>
      <c r="E483" s="64"/>
      <c r="F483" s="64"/>
      <c r="G483" s="64"/>
      <c r="H483" s="64"/>
      <c r="I483" s="64"/>
      <c r="J483" s="64"/>
    </row>
    <row r="484" spans="1:10" s="63" customFormat="1">
      <c r="A484" s="64"/>
      <c r="B484" s="64"/>
      <c r="C484" s="64"/>
      <c r="D484" s="64"/>
      <c r="E484" s="64"/>
      <c r="F484" s="64"/>
      <c r="G484" s="64"/>
      <c r="H484" s="64"/>
      <c r="I484" s="64"/>
      <c r="J484" s="64"/>
    </row>
    <row r="485" spans="1:10" s="63" customFormat="1">
      <c r="A485" s="64"/>
      <c r="B485" s="64"/>
      <c r="C485" s="64"/>
      <c r="D485" s="64"/>
      <c r="E485" s="64"/>
      <c r="F485" s="64"/>
      <c r="G485" s="64"/>
      <c r="H485" s="64"/>
      <c r="I485" s="64"/>
      <c r="J485" s="64"/>
    </row>
    <row r="486" spans="1:10" s="63" customFormat="1">
      <c r="A486" s="64"/>
      <c r="B486" s="64"/>
      <c r="C486" s="64"/>
      <c r="D486" s="64"/>
      <c r="E486" s="64"/>
      <c r="F486" s="64"/>
      <c r="G486" s="64"/>
      <c r="H486" s="64"/>
      <c r="I486" s="64"/>
      <c r="J486" s="64"/>
    </row>
    <row r="487" spans="1:10" s="63" customFormat="1">
      <c r="A487" s="64"/>
      <c r="B487" s="64"/>
      <c r="C487" s="64"/>
      <c r="D487" s="64"/>
      <c r="E487" s="64"/>
      <c r="F487" s="64"/>
      <c r="G487" s="64"/>
      <c r="H487" s="64"/>
      <c r="I487" s="64"/>
      <c r="J487" s="64"/>
    </row>
    <row r="488" spans="1:10" s="63" customFormat="1">
      <c r="A488" s="64"/>
      <c r="B488" s="64"/>
      <c r="C488" s="64"/>
      <c r="D488" s="64"/>
      <c r="E488" s="64"/>
      <c r="F488" s="64"/>
      <c r="G488" s="64"/>
      <c r="H488" s="64"/>
      <c r="I488" s="64"/>
      <c r="J488" s="64"/>
    </row>
    <row r="489" spans="1:10" s="63" customFormat="1">
      <c r="A489" s="64"/>
      <c r="B489" s="64"/>
      <c r="C489" s="64"/>
      <c r="D489" s="64"/>
      <c r="E489" s="64"/>
      <c r="F489" s="64"/>
      <c r="G489" s="64"/>
      <c r="H489" s="64"/>
      <c r="I489" s="64"/>
      <c r="J489" s="64"/>
    </row>
    <row r="490" spans="1:10" s="63" customFormat="1">
      <c r="A490" s="64"/>
      <c r="B490" s="64"/>
      <c r="C490" s="64"/>
      <c r="D490" s="64"/>
      <c r="E490" s="64"/>
      <c r="F490" s="64"/>
      <c r="G490" s="64"/>
      <c r="H490" s="64"/>
      <c r="I490" s="64"/>
      <c r="J490" s="64"/>
    </row>
    <row r="491" spans="1:10" s="63" customFormat="1">
      <c r="A491" s="64"/>
      <c r="B491" s="64"/>
      <c r="C491" s="64"/>
      <c r="D491" s="64"/>
      <c r="E491" s="64"/>
      <c r="F491" s="64"/>
      <c r="G491" s="64"/>
      <c r="H491" s="64"/>
      <c r="I491" s="64"/>
      <c r="J491" s="64"/>
    </row>
    <row r="492" spans="1:10" s="63" customFormat="1">
      <c r="A492" s="64"/>
      <c r="B492" s="64"/>
      <c r="C492" s="64"/>
      <c r="D492" s="64"/>
      <c r="E492" s="64"/>
      <c r="F492" s="64"/>
      <c r="G492" s="64"/>
      <c r="H492" s="64"/>
      <c r="I492" s="64"/>
      <c r="J492" s="64"/>
    </row>
    <row r="493" spans="1:10" s="63" customFormat="1">
      <c r="A493" s="64"/>
      <c r="B493" s="64"/>
      <c r="C493" s="64"/>
      <c r="D493" s="64"/>
      <c r="E493" s="64"/>
      <c r="F493" s="64"/>
      <c r="G493" s="64"/>
      <c r="H493" s="64"/>
      <c r="I493" s="64"/>
      <c r="J493" s="64"/>
    </row>
    <row r="494" spans="1:10" s="63" customFormat="1">
      <c r="A494" s="64"/>
      <c r="B494" s="64"/>
      <c r="C494" s="64"/>
      <c r="D494" s="64"/>
      <c r="E494" s="64"/>
      <c r="F494" s="64"/>
      <c r="G494" s="64"/>
      <c r="H494" s="64"/>
      <c r="I494" s="64"/>
      <c r="J494" s="64"/>
    </row>
    <row r="495" spans="1:10" s="63" customFormat="1">
      <c r="A495" s="64"/>
      <c r="B495" s="64"/>
      <c r="C495" s="64"/>
      <c r="D495" s="64"/>
      <c r="E495" s="64"/>
      <c r="F495" s="64"/>
      <c r="G495" s="64"/>
      <c r="H495" s="64"/>
      <c r="I495" s="64"/>
      <c r="J495" s="64"/>
    </row>
    <row r="496" spans="1:10" s="63" customFormat="1">
      <c r="A496" s="64"/>
      <c r="B496" s="64"/>
      <c r="C496" s="64"/>
      <c r="D496" s="64"/>
      <c r="E496" s="64"/>
      <c r="F496" s="64"/>
      <c r="G496" s="64"/>
      <c r="H496" s="64"/>
      <c r="I496" s="64"/>
      <c r="J496" s="64"/>
    </row>
    <row r="497" spans="1:10" s="63" customFormat="1">
      <c r="A497" s="64"/>
      <c r="B497" s="64"/>
      <c r="C497" s="64"/>
      <c r="D497" s="64"/>
      <c r="E497" s="64"/>
      <c r="F497" s="64"/>
      <c r="G497" s="64"/>
      <c r="H497" s="64"/>
      <c r="I497" s="64"/>
      <c r="J497" s="64"/>
    </row>
    <row r="498" spans="1:10" s="63" customFormat="1">
      <c r="A498" s="64"/>
      <c r="B498" s="64"/>
      <c r="C498" s="64"/>
      <c r="D498" s="64"/>
      <c r="E498" s="64"/>
      <c r="F498" s="64"/>
      <c r="G498" s="64"/>
      <c r="H498" s="64"/>
      <c r="I498" s="64"/>
      <c r="J498" s="64"/>
    </row>
    <row r="499" spans="1:10" s="63" customFormat="1">
      <c r="A499" s="64"/>
      <c r="B499" s="64"/>
      <c r="C499" s="64"/>
      <c r="D499" s="64"/>
      <c r="E499" s="64"/>
      <c r="F499" s="64"/>
      <c r="G499" s="64"/>
      <c r="H499" s="64"/>
      <c r="I499" s="64"/>
      <c r="J499" s="64"/>
    </row>
    <row r="500" spans="1:10" s="63" customFormat="1">
      <c r="A500" s="64"/>
      <c r="B500" s="64"/>
      <c r="C500" s="64"/>
      <c r="D500" s="64"/>
      <c r="E500" s="64"/>
      <c r="F500" s="64"/>
      <c r="G500" s="64"/>
      <c r="H500" s="64"/>
      <c r="I500" s="64"/>
      <c r="J500" s="64"/>
    </row>
    <row r="501" spans="1:10" s="63" customFormat="1">
      <c r="A501" s="64"/>
      <c r="B501" s="64"/>
      <c r="C501" s="64"/>
      <c r="D501" s="64"/>
      <c r="E501" s="64"/>
      <c r="F501" s="64"/>
      <c r="G501" s="64"/>
      <c r="H501" s="64"/>
      <c r="I501" s="64"/>
      <c r="J501" s="64"/>
    </row>
    <row r="502" spans="1:10" s="63" customFormat="1">
      <c r="A502" s="64"/>
      <c r="B502" s="64"/>
      <c r="C502" s="64"/>
      <c r="D502" s="64"/>
      <c r="E502" s="64"/>
      <c r="F502" s="64"/>
      <c r="G502" s="64"/>
      <c r="H502" s="64"/>
      <c r="I502" s="64"/>
      <c r="J502" s="64"/>
    </row>
    <row r="503" spans="1:10" s="63" customFormat="1">
      <c r="A503" s="64"/>
      <c r="B503" s="64"/>
      <c r="C503" s="64"/>
      <c r="D503" s="64"/>
      <c r="E503" s="64"/>
      <c r="F503" s="64"/>
      <c r="G503" s="64"/>
      <c r="H503" s="64"/>
      <c r="I503" s="64"/>
      <c r="J503" s="64"/>
    </row>
    <row r="504" spans="1:10" s="63" customFormat="1">
      <c r="A504" s="64"/>
      <c r="B504" s="64"/>
      <c r="C504" s="64"/>
      <c r="D504" s="64"/>
      <c r="E504" s="64"/>
      <c r="F504" s="64"/>
      <c r="G504" s="64"/>
      <c r="H504" s="64"/>
      <c r="I504" s="64"/>
      <c r="J504" s="64"/>
    </row>
    <row r="505" spans="1:10" s="63" customFormat="1">
      <c r="A505" s="64"/>
      <c r="B505" s="64"/>
      <c r="C505" s="64"/>
      <c r="D505" s="64"/>
      <c r="E505" s="64"/>
      <c r="F505" s="64"/>
      <c r="G505" s="64"/>
      <c r="H505" s="64"/>
      <c r="I505" s="64"/>
      <c r="J505" s="64"/>
    </row>
    <row r="506" spans="1:10" s="63" customFormat="1">
      <c r="A506" s="64"/>
      <c r="B506" s="64"/>
      <c r="C506" s="64"/>
      <c r="D506" s="64"/>
      <c r="E506" s="64"/>
      <c r="F506" s="64"/>
      <c r="G506" s="64"/>
      <c r="H506" s="64"/>
      <c r="I506" s="64"/>
      <c r="J506" s="64"/>
    </row>
    <row r="507" spans="1:10" s="63" customFormat="1">
      <c r="A507" s="64"/>
      <c r="B507" s="64"/>
      <c r="C507" s="64"/>
      <c r="D507" s="64"/>
      <c r="E507" s="64"/>
      <c r="F507" s="64"/>
      <c r="G507" s="64"/>
      <c r="H507" s="64"/>
      <c r="I507" s="64"/>
      <c r="J507" s="64"/>
    </row>
    <row r="508" spans="1:10" s="63" customFormat="1">
      <c r="A508" s="64"/>
      <c r="B508" s="64"/>
      <c r="C508" s="64"/>
      <c r="D508" s="64"/>
      <c r="E508" s="64"/>
      <c r="F508" s="64"/>
      <c r="G508" s="64"/>
      <c r="H508" s="64"/>
      <c r="I508" s="64"/>
      <c r="J508" s="64"/>
    </row>
    <row r="509" spans="1:10" s="63" customFormat="1">
      <c r="A509" s="64"/>
      <c r="B509" s="64"/>
      <c r="C509" s="64"/>
      <c r="D509" s="64"/>
      <c r="E509" s="64"/>
      <c r="F509" s="64"/>
      <c r="G509" s="64"/>
      <c r="H509" s="64"/>
      <c r="I509" s="64"/>
      <c r="J509" s="64"/>
    </row>
    <row r="510" spans="1:10" s="63" customFormat="1">
      <c r="A510" s="64"/>
      <c r="B510" s="64"/>
      <c r="C510" s="64"/>
      <c r="D510" s="64"/>
      <c r="E510" s="64"/>
      <c r="F510" s="64"/>
      <c r="G510" s="64"/>
      <c r="H510" s="64"/>
      <c r="I510" s="64"/>
      <c r="J510" s="64"/>
    </row>
    <row r="511" spans="1:10" s="63" customFormat="1">
      <c r="A511" s="64"/>
      <c r="B511" s="64"/>
      <c r="C511" s="64"/>
      <c r="D511" s="64"/>
      <c r="E511" s="64"/>
      <c r="F511" s="64"/>
      <c r="G511" s="64"/>
      <c r="H511" s="64"/>
      <c r="I511" s="64"/>
      <c r="J511" s="64"/>
    </row>
    <row r="512" spans="1:10" s="63" customFormat="1">
      <c r="A512" s="64"/>
      <c r="B512" s="64"/>
      <c r="C512" s="64"/>
      <c r="D512" s="64"/>
      <c r="E512" s="64"/>
      <c r="F512" s="64"/>
      <c r="G512" s="64"/>
      <c r="H512" s="64"/>
      <c r="I512" s="64"/>
      <c r="J512" s="64"/>
    </row>
    <row r="513" spans="1:10" s="63" customFormat="1">
      <c r="A513" s="64"/>
      <c r="B513" s="64"/>
      <c r="C513" s="64"/>
      <c r="D513" s="64"/>
      <c r="E513" s="64"/>
      <c r="F513" s="64"/>
      <c r="G513" s="64"/>
      <c r="H513" s="64"/>
      <c r="I513" s="64"/>
      <c r="J513" s="64"/>
    </row>
    <row r="514" spans="1:10" s="63" customFormat="1">
      <c r="A514" s="64"/>
      <c r="B514" s="64"/>
      <c r="C514" s="64"/>
      <c r="D514" s="64"/>
      <c r="E514" s="64"/>
      <c r="F514" s="64"/>
      <c r="G514" s="64"/>
      <c r="H514" s="64"/>
      <c r="I514" s="64"/>
      <c r="J514" s="64"/>
    </row>
    <row r="515" spans="1:10" s="63" customFormat="1">
      <c r="A515" s="64"/>
      <c r="B515" s="64"/>
      <c r="C515" s="64"/>
      <c r="D515" s="64"/>
      <c r="E515" s="64"/>
      <c r="F515" s="64"/>
      <c r="G515" s="64"/>
      <c r="H515" s="64"/>
      <c r="I515" s="64"/>
      <c r="J515" s="64"/>
    </row>
    <row r="516" spans="1:10" s="63" customFormat="1">
      <c r="A516" s="64"/>
      <c r="B516" s="64"/>
      <c r="C516" s="64"/>
      <c r="D516" s="64"/>
      <c r="E516" s="64"/>
      <c r="F516" s="64"/>
      <c r="G516" s="64"/>
      <c r="H516" s="64"/>
      <c r="I516" s="64"/>
      <c r="J516" s="64"/>
    </row>
    <row r="517" spans="1:10" s="63" customFormat="1">
      <c r="A517" s="64"/>
      <c r="B517" s="64"/>
      <c r="C517" s="64"/>
      <c r="D517" s="64"/>
      <c r="E517" s="64"/>
      <c r="F517" s="64"/>
      <c r="G517" s="64"/>
      <c r="H517" s="64"/>
      <c r="I517" s="64"/>
      <c r="J517" s="64"/>
    </row>
    <row r="518" spans="1:10" s="63" customFormat="1">
      <c r="A518" s="64"/>
      <c r="B518" s="64"/>
      <c r="C518" s="64"/>
      <c r="D518" s="64"/>
      <c r="E518" s="64"/>
      <c r="F518" s="64"/>
      <c r="G518" s="64"/>
      <c r="H518" s="64"/>
      <c r="I518" s="64"/>
      <c r="J518" s="64"/>
    </row>
    <row r="519" spans="1:10" s="63" customFormat="1">
      <c r="A519" s="64"/>
      <c r="B519" s="64"/>
      <c r="C519" s="64"/>
      <c r="D519" s="64"/>
      <c r="E519" s="64"/>
      <c r="F519" s="64"/>
      <c r="G519" s="64"/>
      <c r="H519" s="64"/>
      <c r="I519" s="64"/>
      <c r="J519" s="64"/>
    </row>
    <row r="520" spans="1:10" s="63" customFormat="1">
      <c r="A520" s="64"/>
      <c r="B520" s="64"/>
      <c r="C520" s="64"/>
      <c r="D520" s="64"/>
      <c r="E520" s="64"/>
      <c r="F520" s="64"/>
      <c r="G520" s="64"/>
      <c r="H520" s="64"/>
      <c r="I520" s="64"/>
      <c r="J520" s="64"/>
    </row>
    <row r="521" spans="1:10" s="63" customFormat="1">
      <c r="A521" s="64"/>
      <c r="B521" s="64"/>
      <c r="C521" s="64"/>
      <c r="D521" s="64"/>
      <c r="E521" s="64"/>
      <c r="F521" s="64"/>
      <c r="G521" s="64"/>
      <c r="H521" s="64"/>
      <c r="I521" s="64"/>
      <c r="J521" s="64"/>
    </row>
    <row r="522" spans="1:10" s="63" customFormat="1">
      <c r="A522" s="64"/>
      <c r="B522" s="64"/>
      <c r="C522" s="64"/>
      <c r="D522" s="64"/>
      <c r="E522" s="64"/>
      <c r="F522" s="64"/>
      <c r="G522" s="64"/>
      <c r="H522" s="64"/>
      <c r="I522" s="64"/>
      <c r="J522" s="64"/>
    </row>
    <row r="523" spans="1:10" s="63" customFormat="1">
      <c r="A523" s="64"/>
      <c r="B523" s="64"/>
      <c r="C523" s="64"/>
      <c r="D523" s="64"/>
      <c r="E523" s="64"/>
      <c r="F523" s="64"/>
      <c r="G523" s="64"/>
      <c r="H523" s="64"/>
      <c r="I523" s="64"/>
      <c r="J523" s="64"/>
    </row>
    <row r="524" spans="1:10" s="63" customFormat="1">
      <c r="A524" s="64"/>
      <c r="B524" s="64"/>
      <c r="C524" s="64"/>
      <c r="D524" s="64"/>
      <c r="E524" s="64"/>
      <c r="F524" s="64"/>
      <c r="G524" s="64"/>
      <c r="H524" s="64"/>
      <c r="I524" s="64"/>
      <c r="J524" s="64"/>
    </row>
    <row r="525" spans="1:10" s="63" customFormat="1">
      <c r="A525" s="64"/>
      <c r="B525" s="64"/>
      <c r="C525" s="64"/>
      <c r="D525" s="64"/>
      <c r="E525" s="64"/>
      <c r="F525" s="64"/>
      <c r="G525" s="64"/>
      <c r="H525" s="64"/>
      <c r="I525" s="64"/>
      <c r="J525" s="64"/>
    </row>
    <row r="526" spans="1:10" s="63" customFormat="1">
      <c r="A526" s="64"/>
      <c r="B526" s="64"/>
      <c r="C526" s="64"/>
      <c r="D526" s="64"/>
      <c r="E526" s="64"/>
      <c r="F526" s="64"/>
      <c r="G526" s="64"/>
      <c r="H526" s="64"/>
      <c r="I526" s="64"/>
      <c r="J526" s="64"/>
    </row>
    <row r="527" spans="1:10" s="63" customFormat="1">
      <c r="A527" s="64"/>
      <c r="B527" s="64"/>
      <c r="C527" s="64"/>
      <c r="D527" s="64"/>
      <c r="E527" s="64"/>
      <c r="F527" s="64"/>
      <c r="G527" s="64"/>
      <c r="H527" s="64"/>
      <c r="I527" s="64"/>
      <c r="J527" s="64"/>
    </row>
    <row r="528" spans="1:10" s="63" customFormat="1">
      <c r="A528" s="64"/>
      <c r="B528" s="64"/>
      <c r="C528" s="64"/>
      <c r="D528" s="64"/>
      <c r="E528" s="64"/>
      <c r="F528" s="64"/>
      <c r="G528" s="64"/>
      <c r="H528" s="64"/>
      <c r="I528" s="64"/>
      <c r="J528" s="64"/>
    </row>
    <row r="529" spans="1:10" s="63" customFormat="1">
      <c r="A529" s="64"/>
      <c r="B529" s="64"/>
      <c r="C529" s="64"/>
      <c r="D529" s="64"/>
      <c r="E529" s="64"/>
      <c r="F529" s="64"/>
      <c r="G529" s="64"/>
      <c r="H529" s="64"/>
      <c r="I529" s="64"/>
      <c r="J529" s="64"/>
    </row>
    <row r="530" spans="1:10" s="63" customFormat="1">
      <c r="A530" s="64"/>
      <c r="B530" s="64"/>
      <c r="C530" s="64"/>
      <c r="D530" s="64"/>
      <c r="E530" s="64"/>
      <c r="F530" s="64"/>
      <c r="G530" s="64"/>
      <c r="H530" s="64"/>
      <c r="I530" s="64"/>
      <c r="J530" s="64"/>
    </row>
    <row r="531" spans="1:10" s="63" customFormat="1">
      <c r="A531" s="64"/>
      <c r="B531" s="64"/>
      <c r="C531" s="64"/>
      <c r="D531" s="64"/>
      <c r="E531" s="64"/>
      <c r="F531" s="64"/>
      <c r="G531" s="64"/>
      <c r="H531" s="64"/>
      <c r="I531" s="64"/>
      <c r="J531" s="64"/>
    </row>
    <row r="532" spans="1:10" s="63" customFormat="1">
      <c r="A532" s="64"/>
      <c r="B532" s="64"/>
      <c r="C532" s="64"/>
      <c r="D532" s="64"/>
      <c r="E532" s="64"/>
      <c r="F532" s="64"/>
      <c r="G532" s="64"/>
      <c r="H532" s="64"/>
      <c r="I532" s="64"/>
      <c r="J532" s="64"/>
    </row>
    <row r="533" spans="1:10" s="63" customFormat="1">
      <c r="A533" s="64"/>
      <c r="B533" s="64"/>
      <c r="C533" s="64"/>
      <c r="D533" s="64"/>
      <c r="E533" s="64"/>
      <c r="F533" s="64"/>
      <c r="G533" s="64"/>
      <c r="H533" s="64"/>
      <c r="I533" s="64"/>
      <c r="J533" s="64"/>
    </row>
    <row r="534" spans="1:10" s="63" customFormat="1">
      <c r="A534" s="64"/>
      <c r="B534" s="64"/>
      <c r="C534" s="64"/>
      <c r="D534" s="64"/>
      <c r="E534" s="64"/>
      <c r="F534" s="64"/>
      <c r="G534" s="64"/>
      <c r="H534" s="64"/>
      <c r="I534" s="64"/>
      <c r="J534" s="64"/>
    </row>
    <row r="535" spans="1:10" s="63" customFormat="1">
      <c r="A535" s="64"/>
      <c r="B535" s="64"/>
      <c r="C535" s="64"/>
      <c r="D535" s="64"/>
      <c r="E535" s="64"/>
      <c r="F535" s="64"/>
      <c r="G535" s="64"/>
      <c r="H535" s="64"/>
      <c r="I535" s="64"/>
      <c r="J535" s="64"/>
    </row>
    <row r="536" spans="1:10" s="63" customFormat="1">
      <c r="A536" s="64"/>
      <c r="B536" s="64"/>
      <c r="C536" s="64"/>
      <c r="D536" s="64"/>
      <c r="E536" s="64"/>
      <c r="F536" s="64"/>
      <c r="G536" s="64"/>
      <c r="H536" s="64"/>
      <c r="I536" s="64"/>
      <c r="J536" s="64"/>
    </row>
    <row r="537" spans="1:10" s="63" customFormat="1">
      <c r="A537" s="64"/>
      <c r="B537" s="64"/>
      <c r="C537" s="64"/>
      <c r="D537" s="64"/>
      <c r="E537" s="64"/>
      <c r="F537" s="64"/>
      <c r="G537" s="64"/>
      <c r="H537" s="64"/>
      <c r="I537" s="64"/>
      <c r="J537" s="64"/>
    </row>
    <row r="538" spans="1:10" s="63" customFormat="1">
      <c r="A538" s="64"/>
      <c r="B538" s="64"/>
      <c r="C538" s="64"/>
      <c r="D538" s="64"/>
      <c r="E538" s="64"/>
      <c r="F538" s="64"/>
      <c r="G538" s="64"/>
      <c r="H538" s="64"/>
      <c r="I538" s="64"/>
      <c r="J538" s="64"/>
    </row>
    <row r="539" spans="1:10" s="63" customFormat="1">
      <c r="A539" s="64"/>
      <c r="B539" s="64"/>
      <c r="C539" s="64"/>
      <c r="D539" s="64"/>
      <c r="E539" s="64"/>
      <c r="F539" s="64"/>
      <c r="G539" s="64"/>
      <c r="H539" s="64"/>
      <c r="I539" s="64"/>
      <c r="J539" s="64"/>
    </row>
    <row r="540" spans="1:10" s="63" customFormat="1">
      <c r="A540" s="64"/>
      <c r="B540" s="64"/>
      <c r="C540" s="64"/>
      <c r="D540" s="64"/>
      <c r="E540" s="64"/>
      <c r="F540" s="64"/>
      <c r="G540" s="64"/>
      <c r="H540" s="64"/>
      <c r="I540" s="64"/>
      <c r="J540" s="64"/>
    </row>
    <row r="541" spans="1:10" s="63" customFormat="1">
      <c r="A541" s="64"/>
      <c r="B541" s="64"/>
      <c r="C541" s="64"/>
      <c r="D541" s="64"/>
      <c r="E541" s="64"/>
      <c r="F541" s="64"/>
      <c r="G541" s="64"/>
      <c r="H541" s="64"/>
      <c r="I541" s="64"/>
      <c r="J541" s="64"/>
    </row>
    <row r="542" spans="1:10" s="63" customFormat="1">
      <c r="A542" s="64"/>
      <c r="B542" s="64"/>
      <c r="C542" s="64"/>
      <c r="D542" s="64"/>
      <c r="E542" s="64"/>
      <c r="F542" s="64"/>
      <c r="G542" s="64"/>
      <c r="H542" s="64"/>
      <c r="I542" s="64"/>
      <c r="J542" s="64"/>
    </row>
    <row r="543" spans="1:10" s="63" customFormat="1">
      <c r="A543" s="64"/>
      <c r="B543" s="64"/>
      <c r="C543" s="64"/>
      <c r="D543" s="64"/>
      <c r="E543" s="64"/>
      <c r="F543" s="64"/>
      <c r="G543" s="64"/>
      <c r="H543" s="64"/>
      <c r="I543" s="64"/>
      <c r="J543" s="64"/>
    </row>
    <row r="544" spans="1:10" s="63" customFormat="1">
      <c r="A544" s="64"/>
      <c r="B544" s="64"/>
      <c r="C544" s="64"/>
      <c r="D544" s="64"/>
      <c r="E544" s="64"/>
      <c r="F544" s="64"/>
      <c r="G544" s="64"/>
      <c r="H544" s="64"/>
      <c r="I544" s="64"/>
      <c r="J544" s="64"/>
    </row>
    <row r="545" spans="1:10" s="63" customFormat="1">
      <c r="A545" s="64"/>
      <c r="B545" s="64"/>
      <c r="C545" s="64"/>
      <c r="D545" s="64"/>
      <c r="E545" s="64"/>
      <c r="F545" s="64"/>
      <c r="G545" s="64"/>
      <c r="H545" s="64"/>
      <c r="I545" s="64"/>
      <c r="J545" s="64"/>
    </row>
    <row r="546" spans="1:10" s="63" customFormat="1">
      <c r="A546" s="64"/>
      <c r="B546" s="64"/>
      <c r="C546" s="64"/>
      <c r="D546" s="64"/>
      <c r="E546" s="64"/>
      <c r="F546" s="64"/>
      <c r="G546" s="64"/>
      <c r="H546" s="64"/>
      <c r="I546" s="64"/>
      <c r="J546" s="64"/>
    </row>
    <row r="547" spans="1:10" s="63" customFormat="1">
      <c r="A547" s="64"/>
      <c r="B547" s="64"/>
      <c r="C547" s="64"/>
      <c r="D547" s="64"/>
      <c r="E547" s="64"/>
      <c r="F547" s="64"/>
      <c r="G547" s="64"/>
      <c r="H547" s="64"/>
      <c r="I547" s="64"/>
      <c r="J547" s="64"/>
    </row>
    <row r="548" spans="1:10" s="63" customFormat="1">
      <c r="A548" s="64"/>
      <c r="B548" s="64"/>
      <c r="C548" s="64"/>
      <c r="D548" s="64"/>
      <c r="E548" s="64"/>
      <c r="F548" s="64"/>
      <c r="G548" s="64"/>
      <c r="H548" s="64"/>
      <c r="I548" s="64"/>
      <c r="J548" s="64"/>
    </row>
    <row r="549" spans="1:10" s="63" customFormat="1">
      <c r="A549" s="64"/>
      <c r="B549" s="64"/>
      <c r="C549" s="64"/>
      <c r="D549" s="64"/>
      <c r="E549" s="64"/>
      <c r="F549" s="64"/>
      <c r="G549" s="64"/>
      <c r="H549" s="64"/>
      <c r="I549" s="64"/>
      <c r="J549" s="64"/>
    </row>
    <row r="550" spans="1:10" s="63" customFormat="1">
      <c r="A550" s="64"/>
      <c r="B550" s="64"/>
      <c r="C550" s="64"/>
      <c r="D550" s="64"/>
      <c r="E550" s="64"/>
      <c r="F550" s="64"/>
      <c r="G550" s="64"/>
      <c r="H550" s="64"/>
      <c r="I550" s="64"/>
      <c r="J550" s="64"/>
    </row>
    <row r="551" spans="1:10" s="63" customFormat="1">
      <c r="A551" s="64"/>
      <c r="B551" s="64"/>
      <c r="C551" s="64"/>
      <c r="D551" s="64"/>
      <c r="E551" s="64"/>
      <c r="F551" s="64"/>
      <c r="G551" s="64"/>
      <c r="H551" s="64"/>
      <c r="I551" s="64"/>
      <c r="J551" s="64"/>
    </row>
    <row r="552" spans="1:10" s="63" customFormat="1">
      <c r="A552" s="64"/>
      <c r="B552" s="64"/>
      <c r="C552" s="64"/>
      <c r="D552" s="64"/>
      <c r="E552" s="64"/>
      <c r="F552" s="64"/>
      <c r="G552" s="64"/>
      <c r="H552" s="64"/>
      <c r="I552" s="64"/>
      <c r="J552" s="64"/>
    </row>
    <row r="553" spans="1:10" s="63" customFormat="1">
      <c r="A553" s="64"/>
      <c r="B553" s="64"/>
      <c r="C553" s="64"/>
      <c r="D553" s="64"/>
      <c r="E553" s="64"/>
      <c r="F553" s="64"/>
      <c r="G553" s="64"/>
      <c r="H553" s="64"/>
      <c r="I553" s="64"/>
      <c r="J553" s="64"/>
    </row>
    <row r="554" spans="1:10" s="63" customFormat="1">
      <c r="A554" s="64"/>
      <c r="B554" s="64"/>
      <c r="C554" s="64"/>
      <c r="D554" s="64"/>
      <c r="E554" s="64"/>
      <c r="F554" s="64"/>
      <c r="G554" s="64"/>
      <c r="H554" s="64"/>
      <c r="I554" s="64"/>
      <c r="J554" s="64"/>
    </row>
    <row r="555" spans="1:10" s="63" customFormat="1">
      <c r="A555" s="64"/>
      <c r="B555" s="64"/>
      <c r="C555" s="64"/>
      <c r="D555" s="64"/>
      <c r="E555" s="64"/>
      <c r="F555" s="64"/>
      <c r="G555" s="64"/>
      <c r="H555" s="64"/>
      <c r="I555" s="64"/>
      <c r="J555" s="64"/>
    </row>
    <row r="556" spans="1:10" s="63" customFormat="1">
      <c r="A556" s="64"/>
      <c r="B556" s="64"/>
      <c r="C556" s="64"/>
      <c r="D556" s="64"/>
      <c r="E556" s="64"/>
      <c r="F556" s="64"/>
      <c r="G556" s="64"/>
      <c r="H556" s="64"/>
      <c r="I556" s="64"/>
      <c r="J556" s="64"/>
    </row>
    <row r="557" spans="1:10" s="63" customFormat="1">
      <c r="A557" s="64"/>
      <c r="B557" s="64"/>
      <c r="C557" s="64"/>
      <c r="D557" s="64"/>
      <c r="E557" s="64"/>
      <c r="F557" s="64"/>
      <c r="G557" s="64"/>
      <c r="H557" s="64"/>
      <c r="I557" s="64"/>
      <c r="J557" s="64"/>
    </row>
    <row r="558" spans="1:10" s="63" customFormat="1">
      <c r="A558" s="64"/>
      <c r="B558" s="64"/>
      <c r="C558" s="64"/>
      <c r="D558" s="64"/>
      <c r="E558" s="64"/>
      <c r="F558" s="64"/>
      <c r="G558" s="64"/>
      <c r="H558" s="64"/>
      <c r="I558" s="64"/>
      <c r="J558" s="64"/>
    </row>
    <row r="559" spans="1:10" s="63" customFormat="1">
      <c r="A559" s="64"/>
      <c r="B559" s="64"/>
      <c r="C559" s="64"/>
      <c r="D559" s="64"/>
      <c r="E559" s="64"/>
      <c r="F559" s="64"/>
      <c r="G559" s="64"/>
      <c r="H559" s="64"/>
      <c r="I559" s="64"/>
      <c r="J559" s="64"/>
    </row>
    <row r="560" spans="1:10" s="63" customFormat="1">
      <c r="A560" s="64"/>
      <c r="B560" s="64"/>
      <c r="C560" s="64"/>
      <c r="D560" s="64"/>
      <c r="E560" s="64"/>
      <c r="F560" s="64"/>
      <c r="G560" s="64"/>
      <c r="H560" s="64"/>
      <c r="I560" s="64"/>
      <c r="J560" s="64"/>
    </row>
    <row r="561" spans="1:10" s="63" customFormat="1">
      <c r="A561" s="64"/>
      <c r="B561" s="64"/>
      <c r="C561" s="64"/>
      <c r="D561" s="64"/>
      <c r="E561" s="64"/>
      <c r="F561" s="64"/>
      <c r="G561" s="64"/>
      <c r="H561" s="64"/>
      <c r="I561" s="64"/>
      <c r="J561" s="64"/>
    </row>
    <row r="562" spans="1:10" s="63" customFormat="1">
      <c r="A562" s="64"/>
      <c r="B562" s="64"/>
      <c r="C562" s="64"/>
      <c r="D562" s="64"/>
      <c r="E562" s="64"/>
      <c r="F562" s="64"/>
      <c r="G562" s="64"/>
      <c r="H562" s="64"/>
      <c r="I562" s="64"/>
      <c r="J562" s="64"/>
    </row>
    <row r="563" spans="1:10" s="63" customFormat="1">
      <c r="A563" s="64"/>
      <c r="B563" s="64"/>
      <c r="C563" s="64"/>
      <c r="D563" s="64"/>
      <c r="E563" s="64"/>
      <c r="F563" s="64"/>
      <c r="G563" s="64"/>
      <c r="H563" s="64"/>
      <c r="I563" s="64"/>
      <c r="J563" s="64"/>
    </row>
    <row r="564" spans="1:10" s="63" customFormat="1">
      <c r="A564" s="64"/>
      <c r="B564" s="64"/>
      <c r="C564" s="64"/>
      <c r="D564" s="64"/>
      <c r="E564" s="64"/>
      <c r="F564" s="64"/>
      <c r="G564" s="64"/>
      <c r="H564" s="64"/>
      <c r="I564" s="64"/>
      <c r="J564" s="64"/>
    </row>
    <row r="565" spans="1:10" s="63" customFormat="1">
      <c r="A565" s="64"/>
      <c r="B565" s="64"/>
      <c r="C565" s="64"/>
      <c r="D565" s="64"/>
      <c r="E565" s="64"/>
      <c r="F565" s="64"/>
      <c r="G565" s="64"/>
      <c r="H565" s="64"/>
      <c r="I565" s="64"/>
      <c r="J565" s="64"/>
    </row>
    <row r="566" spans="1:10" s="63" customFormat="1">
      <c r="A566" s="64"/>
      <c r="B566" s="64"/>
      <c r="C566" s="64"/>
      <c r="D566" s="64"/>
      <c r="E566" s="64"/>
      <c r="F566" s="64"/>
      <c r="G566" s="64"/>
      <c r="H566" s="64"/>
      <c r="I566" s="64"/>
      <c r="J566" s="64"/>
    </row>
    <row r="567" spans="1:10" s="63" customFormat="1">
      <c r="A567" s="64"/>
      <c r="B567" s="64"/>
      <c r="C567" s="64"/>
      <c r="D567" s="64"/>
      <c r="E567" s="64"/>
      <c r="F567" s="64"/>
      <c r="G567" s="64"/>
      <c r="H567" s="64"/>
      <c r="I567" s="64"/>
      <c r="J567" s="64"/>
    </row>
    <row r="568" spans="1:10" s="63" customFormat="1">
      <c r="A568" s="64"/>
      <c r="B568" s="64"/>
      <c r="C568" s="64"/>
      <c r="D568" s="64"/>
      <c r="E568" s="64"/>
      <c r="F568" s="64"/>
      <c r="G568" s="64"/>
      <c r="H568" s="64"/>
      <c r="I568" s="64"/>
      <c r="J568" s="64"/>
    </row>
    <row r="569" spans="1:10" s="63" customFormat="1">
      <c r="A569" s="64"/>
      <c r="B569" s="64"/>
      <c r="C569" s="64"/>
      <c r="D569" s="64"/>
      <c r="E569" s="64"/>
      <c r="F569" s="64"/>
      <c r="G569" s="64"/>
      <c r="H569" s="64"/>
      <c r="I569" s="64"/>
      <c r="J569" s="64"/>
    </row>
    <row r="570" spans="1:10" s="63" customFormat="1">
      <c r="A570" s="64"/>
      <c r="B570" s="64"/>
      <c r="C570" s="64"/>
      <c r="D570" s="64"/>
      <c r="E570" s="64"/>
      <c r="F570" s="64"/>
      <c r="G570" s="64"/>
      <c r="H570" s="64"/>
      <c r="I570" s="64"/>
      <c r="J570" s="64"/>
    </row>
    <row r="571" spans="1:10" s="63" customFormat="1">
      <c r="A571" s="64"/>
      <c r="B571" s="64"/>
      <c r="C571" s="64"/>
      <c r="D571" s="64"/>
      <c r="E571" s="64"/>
      <c r="F571" s="64"/>
      <c r="G571" s="64"/>
      <c r="H571" s="64"/>
      <c r="I571" s="64"/>
      <c r="J571" s="64"/>
    </row>
    <row r="572" spans="1:10" s="63" customFormat="1">
      <c r="A572" s="64"/>
      <c r="B572" s="64"/>
      <c r="C572" s="64"/>
      <c r="D572" s="64"/>
      <c r="E572" s="64"/>
      <c r="F572" s="64"/>
      <c r="G572" s="64"/>
      <c r="H572" s="64"/>
      <c r="I572" s="64"/>
      <c r="J572" s="64"/>
    </row>
    <row r="573" spans="1:10" s="63" customFormat="1">
      <c r="A573" s="64"/>
      <c r="B573" s="64"/>
      <c r="C573" s="64"/>
      <c r="D573" s="64"/>
      <c r="E573" s="64"/>
      <c r="F573" s="64"/>
      <c r="G573" s="64"/>
      <c r="H573" s="64"/>
      <c r="I573" s="64"/>
      <c r="J573" s="64"/>
    </row>
    <row r="574" spans="1:10" s="63" customFormat="1">
      <c r="A574" s="64"/>
      <c r="B574" s="64"/>
      <c r="C574" s="64"/>
      <c r="D574" s="64"/>
      <c r="E574" s="64"/>
      <c r="F574" s="64"/>
      <c r="G574" s="64"/>
      <c r="H574" s="64"/>
      <c r="I574" s="64"/>
      <c r="J574" s="64"/>
    </row>
    <row r="575" spans="1:10" s="63" customFormat="1">
      <c r="A575" s="64"/>
      <c r="B575" s="64"/>
      <c r="C575" s="64"/>
      <c r="D575" s="64"/>
      <c r="E575" s="64"/>
      <c r="F575" s="64"/>
      <c r="G575" s="64"/>
      <c r="H575" s="64"/>
      <c r="I575" s="64"/>
      <c r="J575" s="64"/>
    </row>
    <row r="576" spans="1:10" s="63" customFormat="1">
      <c r="A576" s="64"/>
      <c r="B576" s="64"/>
      <c r="C576" s="64"/>
      <c r="D576" s="64"/>
      <c r="E576" s="64"/>
      <c r="F576" s="64"/>
      <c r="G576" s="64"/>
      <c r="H576" s="64"/>
      <c r="I576" s="64"/>
      <c r="J576" s="64"/>
    </row>
    <row r="577" spans="1:10" s="63" customFormat="1">
      <c r="A577" s="64"/>
      <c r="B577" s="64"/>
      <c r="C577" s="64"/>
      <c r="D577" s="64"/>
      <c r="E577" s="64"/>
      <c r="F577" s="64"/>
      <c r="G577" s="64"/>
      <c r="H577" s="64"/>
      <c r="I577" s="64"/>
      <c r="J577" s="64"/>
    </row>
    <row r="578" spans="1:10" s="63" customFormat="1">
      <c r="A578" s="64"/>
      <c r="B578" s="64"/>
      <c r="C578" s="64"/>
      <c r="D578" s="64"/>
      <c r="E578" s="64"/>
      <c r="F578" s="64"/>
      <c r="G578" s="64"/>
      <c r="H578" s="64"/>
      <c r="I578" s="64"/>
      <c r="J578" s="64"/>
    </row>
    <row r="579" spans="1:10" s="63" customFormat="1">
      <c r="A579" s="64"/>
      <c r="B579" s="64"/>
      <c r="C579" s="64"/>
      <c r="D579" s="64"/>
      <c r="E579" s="64"/>
      <c r="F579" s="64"/>
      <c r="G579" s="64"/>
      <c r="H579" s="64"/>
      <c r="I579" s="64"/>
      <c r="J579" s="64"/>
    </row>
    <row r="580" spans="1:10" s="63" customFormat="1">
      <c r="A580" s="64"/>
      <c r="B580" s="64"/>
      <c r="C580" s="64"/>
      <c r="D580" s="64"/>
      <c r="E580" s="64"/>
      <c r="F580" s="64"/>
      <c r="G580" s="64"/>
      <c r="H580" s="64"/>
      <c r="I580" s="64"/>
      <c r="J580" s="64"/>
    </row>
    <row r="581" spans="1:10" s="63" customFormat="1">
      <c r="A581" s="64"/>
      <c r="B581" s="64"/>
      <c r="C581" s="64"/>
      <c r="D581" s="64"/>
      <c r="E581" s="64"/>
      <c r="F581" s="64"/>
      <c r="G581" s="64"/>
      <c r="H581" s="64"/>
      <c r="I581" s="64"/>
      <c r="J581" s="64"/>
    </row>
    <row r="582" spans="1:10" s="63" customFormat="1">
      <c r="A582" s="64"/>
      <c r="B582" s="64"/>
      <c r="C582" s="64"/>
      <c r="D582" s="64"/>
      <c r="E582" s="64"/>
      <c r="F582" s="64"/>
      <c r="G582" s="64"/>
      <c r="H582" s="64"/>
      <c r="I582" s="64"/>
      <c r="J582" s="64"/>
    </row>
    <row r="583" spans="1:10" s="63" customFormat="1">
      <c r="A583" s="64"/>
      <c r="B583" s="64"/>
      <c r="C583" s="64"/>
      <c r="D583" s="64"/>
      <c r="E583" s="64"/>
      <c r="F583" s="64"/>
      <c r="G583" s="64"/>
      <c r="H583" s="64"/>
      <c r="I583" s="64"/>
      <c r="J583" s="64"/>
    </row>
    <row r="584" spans="1:10" s="63" customFormat="1">
      <c r="A584" s="64"/>
      <c r="B584" s="64"/>
      <c r="C584" s="64"/>
      <c r="D584" s="64"/>
      <c r="E584" s="64"/>
      <c r="F584" s="64"/>
      <c r="G584" s="64"/>
      <c r="H584" s="64"/>
      <c r="I584" s="64"/>
      <c r="J584" s="64"/>
    </row>
    <row r="585" spans="1:10" s="63" customFormat="1">
      <c r="A585" s="64"/>
      <c r="B585" s="64"/>
      <c r="C585" s="64"/>
      <c r="D585" s="64"/>
      <c r="E585" s="64"/>
      <c r="F585" s="64"/>
      <c r="G585" s="64"/>
      <c r="H585" s="64"/>
      <c r="I585" s="64"/>
      <c r="J585" s="64"/>
    </row>
    <row r="586" spans="1:10" s="63" customFormat="1">
      <c r="A586" s="64"/>
      <c r="B586" s="64"/>
      <c r="C586" s="64"/>
      <c r="D586" s="64"/>
      <c r="E586" s="64"/>
      <c r="F586" s="64"/>
      <c r="G586" s="64"/>
      <c r="H586" s="64"/>
      <c r="I586" s="64"/>
      <c r="J586" s="64"/>
    </row>
    <row r="587" spans="1:10" s="63" customFormat="1">
      <c r="A587" s="64"/>
      <c r="B587" s="64"/>
      <c r="C587" s="64"/>
      <c r="D587" s="64"/>
      <c r="E587" s="64"/>
      <c r="F587" s="64"/>
      <c r="G587" s="64"/>
      <c r="H587" s="64"/>
      <c r="I587" s="64"/>
      <c r="J587" s="64"/>
    </row>
    <row r="588" spans="1:10" s="63" customFormat="1">
      <c r="A588" s="64"/>
      <c r="B588" s="64"/>
      <c r="C588" s="64"/>
      <c r="D588" s="64"/>
      <c r="E588" s="64"/>
      <c r="F588" s="64"/>
      <c r="G588" s="64"/>
      <c r="H588" s="64"/>
      <c r="I588" s="64"/>
      <c r="J588" s="64"/>
    </row>
    <row r="589" spans="1:10" s="63" customFormat="1">
      <c r="A589" s="64"/>
      <c r="B589" s="64"/>
      <c r="C589" s="64"/>
      <c r="D589" s="64"/>
      <c r="E589" s="64"/>
      <c r="F589" s="64"/>
      <c r="G589" s="64"/>
      <c r="H589" s="64"/>
      <c r="I589" s="64"/>
      <c r="J589" s="64"/>
    </row>
    <row r="590" spans="1:10" s="63" customFormat="1">
      <c r="A590" s="64"/>
      <c r="B590" s="64"/>
      <c r="C590" s="64"/>
      <c r="D590" s="64"/>
      <c r="E590" s="64"/>
      <c r="F590" s="64"/>
      <c r="G590" s="64"/>
      <c r="H590" s="64"/>
      <c r="I590" s="64"/>
      <c r="J590" s="64"/>
    </row>
    <row r="591" spans="1:10" s="63" customFormat="1">
      <c r="A591" s="64"/>
      <c r="B591" s="64"/>
      <c r="C591" s="64"/>
      <c r="D591" s="64"/>
      <c r="E591" s="64"/>
      <c r="F591" s="64"/>
      <c r="G591" s="64"/>
      <c r="H591" s="64"/>
      <c r="I591" s="64"/>
      <c r="J591" s="64"/>
    </row>
    <row r="592" spans="1:10" s="63" customFormat="1">
      <c r="A592" s="64"/>
      <c r="B592" s="64"/>
      <c r="C592" s="64"/>
      <c r="D592" s="64"/>
      <c r="E592" s="64"/>
      <c r="F592" s="64"/>
      <c r="G592" s="64"/>
      <c r="H592" s="64"/>
      <c r="I592" s="64"/>
      <c r="J592" s="64"/>
    </row>
    <row r="593" spans="1:10" s="63" customFormat="1">
      <c r="A593" s="64"/>
      <c r="B593" s="64"/>
      <c r="C593" s="64"/>
      <c r="D593" s="64"/>
      <c r="E593" s="64"/>
      <c r="F593" s="64"/>
      <c r="G593" s="64"/>
      <c r="H593" s="64"/>
      <c r="I593" s="64"/>
      <c r="J593" s="64"/>
    </row>
    <row r="594" spans="1:10" s="63" customFormat="1">
      <c r="A594" s="64"/>
      <c r="B594" s="64"/>
      <c r="C594" s="64"/>
      <c r="D594" s="64"/>
      <c r="E594" s="64"/>
      <c r="F594" s="64"/>
      <c r="G594" s="64"/>
      <c r="H594" s="64"/>
      <c r="I594" s="64"/>
      <c r="J594" s="64"/>
    </row>
    <row r="595" spans="1:10" s="63" customFormat="1">
      <c r="A595" s="64"/>
      <c r="B595" s="64"/>
      <c r="C595" s="64"/>
      <c r="D595" s="64"/>
      <c r="E595" s="64"/>
      <c r="F595" s="64"/>
      <c r="G595" s="64"/>
      <c r="H595" s="64"/>
      <c r="I595" s="64"/>
      <c r="J595" s="64"/>
    </row>
    <row r="596" spans="1:10" s="63" customFormat="1">
      <c r="A596" s="64"/>
      <c r="B596" s="64"/>
      <c r="C596" s="64"/>
      <c r="D596" s="64"/>
      <c r="E596" s="64"/>
      <c r="F596" s="64"/>
      <c r="G596" s="64"/>
      <c r="H596" s="64"/>
      <c r="I596" s="64"/>
      <c r="J596" s="64"/>
    </row>
    <row r="597" spans="1:10" s="63" customFormat="1">
      <c r="A597" s="64"/>
      <c r="B597" s="64"/>
      <c r="C597" s="64"/>
      <c r="D597" s="64"/>
      <c r="E597" s="64"/>
      <c r="F597" s="64"/>
      <c r="G597" s="64"/>
      <c r="H597" s="64"/>
      <c r="I597" s="64"/>
      <c r="J597" s="64"/>
    </row>
    <row r="598" spans="1:10" s="63" customFormat="1">
      <c r="A598" s="64"/>
      <c r="B598" s="64"/>
      <c r="C598" s="64"/>
      <c r="D598" s="64"/>
      <c r="E598" s="64"/>
      <c r="F598" s="64"/>
      <c r="G598" s="64"/>
      <c r="H598" s="64"/>
      <c r="I598" s="64"/>
      <c r="J598" s="64"/>
    </row>
    <row r="599" spans="1:10" s="63" customFormat="1">
      <c r="A599" s="64"/>
      <c r="B599" s="64"/>
      <c r="C599" s="64"/>
      <c r="D599" s="64"/>
      <c r="E599" s="64"/>
      <c r="F599" s="64"/>
      <c r="G599" s="64"/>
      <c r="H599" s="64"/>
      <c r="I599" s="64"/>
      <c r="J599" s="64"/>
    </row>
    <row r="600" spans="1:10" s="63" customFormat="1">
      <c r="A600" s="64"/>
      <c r="B600" s="64"/>
      <c r="C600" s="64"/>
      <c r="D600" s="64"/>
      <c r="E600" s="64"/>
      <c r="F600" s="64"/>
      <c r="G600" s="64"/>
      <c r="H600" s="64"/>
      <c r="I600" s="64"/>
      <c r="J600" s="64"/>
    </row>
    <row r="601" spans="1:10" s="63" customFormat="1">
      <c r="A601" s="64"/>
      <c r="B601" s="64"/>
      <c r="C601" s="64"/>
      <c r="D601" s="64"/>
      <c r="E601" s="64"/>
      <c r="F601" s="64"/>
      <c r="G601" s="64"/>
      <c r="H601" s="64"/>
      <c r="I601" s="64"/>
      <c r="J601" s="64"/>
    </row>
    <row r="602" spans="1:10" s="63" customFormat="1">
      <c r="A602" s="64"/>
      <c r="B602" s="64"/>
      <c r="C602" s="64"/>
      <c r="D602" s="64"/>
      <c r="E602" s="64"/>
      <c r="F602" s="64"/>
      <c r="G602" s="64"/>
      <c r="H602" s="64"/>
      <c r="I602" s="64"/>
      <c r="J602" s="64"/>
    </row>
    <row r="603" spans="1:10" s="63" customFormat="1">
      <c r="A603" s="64"/>
      <c r="B603" s="64"/>
      <c r="C603" s="64"/>
      <c r="D603" s="64"/>
      <c r="E603" s="64"/>
      <c r="F603" s="64"/>
      <c r="G603" s="64"/>
      <c r="H603" s="64"/>
      <c r="I603" s="64"/>
      <c r="J603" s="64"/>
    </row>
    <row r="604" spans="1:10" s="63" customFormat="1">
      <c r="A604" s="64"/>
      <c r="B604" s="64"/>
      <c r="C604" s="64"/>
      <c r="D604" s="64"/>
      <c r="E604" s="64"/>
      <c r="F604" s="64"/>
      <c r="G604" s="64"/>
      <c r="H604" s="64"/>
      <c r="I604" s="64"/>
      <c r="J604" s="64"/>
    </row>
    <row r="605" spans="1:10" s="63" customFormat="1">
      <c r="A605" s="64"/>
      <c r="B605" s="64"/>
      <c r="C605" s="64"/>
      <c r="D605" s="64"/>
      <c r="E605" s="64"/>
      <c r="F605" s="64"/>
      <c r="G605" s="64"/>
      <c r="H605" s="64"/>
      <c r="I605" s="64"/>
      <c r="J605" s="64"/>
    </row>
    <row r="606" spans="1:10" s="63" customFormat="1">
      <c r="A606" s="64"/>
      <c r="B606" s="64"/>
      <c r="C606" s="64"/>
      <c r="D606" s="64"/>
      <c r="E606" s="64"/>
      <c r="F606" s="64"/>
      <c r="G606" s="64"/>
      <c r="H606" s="64"/>
      <c r="I606" s="64"/>
      <c r="J606" s="64"/>
    </row>
    <row r="607" spans="1:10" s="63" customFormat="1">
      <c r="A607" s="64"/>
      <c r="B607" s="64"/>
      <c r="C607" s="64"/>
      <c r="D607" s="64"/>
      <c r="E607" s="64"/>
      <c r="F607" s="64"/>
      <c r="G607" s="64"/>
      <c r="H607" s="64"/>
      <c r="I607" s="64"/>
      <c r="J607" s="64"/>
    </row>
    <row r="608" spans="1:10" s="63" customFormat="1">
      <c r="A608" s="64"/>
      <c r="B608" s="64"/>
      <c r="C608" s="64"/>
      <c r="D608" s="64"/>
      <c r="E608" s="64"/>
      <c r="F608" s="64"/>
      <c r="G608" s="64"/>
      <c r="H608" s="64"/>
      <c r="I608" s="64"/>
      <c r="J608" s="64"/>
    </row>
    <row r="609" spans="1:10" s="63" customFormat="1">
      <c r="A609" s="64"/>
      <c r="B609" s="64"/>
      <c r="C609" s="64"/>
      <c r="D609" s="64"/>
      <c r="E609" s="64"/>
      <c r="F609" s="64"/>
      <c r="G609" s="64"/>
      <c r="H609" s="64"/>
      <c r="I609" s="64"/>
      <c r="J609" s="64"/>
    </row>
    <row r="610" spans="1:10" s="63" customFormat="1">
      <c r="A610" s="64"/>
      <c r="B610" s="64"/>
      <c r="C610" s="64"/>
      <c r="D610" s="64"/>
      <c r="E610" s="64"/>
      <c r="F610" s="64"/>
      <c r="G610" s="64"/>
      <c r="H610" s="64"/>
      <c r="I610" s="64"/>
      <c r="J610" s="64"/>
    </row>
    <row r="611" spans="1:10" s="63" customFormat="1">
      <c r="A611" s="64"/>
      <c r="B611" s="64"/>
      <c r="C611" s="64"/>
      <c r="D611" s="64"/>
      <c r="E611" s="64"/>
      <c r="F611" s="64"/>
      <c r="G611" s="64"/>
      <c r="H611" s="64"/>
      <c r="I611" s="64"/>
      <c r="J611" s="64"/>
    </row>
    <row r="612" spans="1:10" s="63" customFormat="1">
      <c r="A612" s="64"/>
      <c r="B612" s="64"/>
      <c r="C612" s="64"/>
      <c r="D612" s="64"/>
      <c r="E612" s="64"/>
      <c r="F612" s="64"/>
      <c r="G612" s="64"/>
      <c r="H612" s="64"/>
      <c r="I612" s="64"/>
      <c r="J612" s="64"/>
    </row>
    <row r="613" spans="1:10" s="63" customFormat="1">
      <c r="A613" s="64"/>
      <c r="B613" s="64"/>
      <c r="C613" s="64"/>
      <c r="D613" s="64"/>
      <c r="E613" s="64"/>
      <c r="F613" s="64"/>
      <c r="G613" s="64"/>
      <c r="H613" s="64"/>
      <c r="I613" s="64"/>
      <c r="J613" s="64"/>
    </row>
    <row r="614" spans="1:10" s="63" customFormat="1">
      <c r="A614" s="64"/>
      <c r="B614" s="64"/>
      <c r="C614" s="64"/>
      <c r="D614" s="64"/>
      <c r="E614" s="64"/>
      <c r="F614" s="64"/>
      <c r="G614" s="64"/>
      <c r="H614" s="64"/>
      <c r="I614" s="64"/>
      <c r="J614" s="64"/>
    </row>
    <row r="615" spans="1:10" s="63" customFormat="1">
      <c r="A615" s="64"/>
      <c r="B615" s="64"/>
      <c r="C615" s="64"/>
      <c r="D615" s="64"/>
      <c r="E615" s="64"/>
      <c r="F615" s="64"/>
      <c r="G615" s="64"/>
      <c r="H615" s="64"/>
      <c r="I615" s="64"/>
      <c r="J615" s="64"/>
    </row>
    <row r="616" spans="1:10" s="63" customFormat="1">
      <c r="A616" s="64"/>
      <c r="B616" s="64"/>
      <c r="C616" s="64"/>
      <c r="D616" s="64"/>
      <c r="E616" s="64"/>
      <c r="F616" s="64"/>
      <c r="G616" s="64"/>
      <c r="H616" s="64"/>
      <c r="I616" s="64"/>
      <c r="J616" s="64"/>
    </row>
    <row r="617" spans="1:10" s="63" customFormat="1">
      <c r="A617" s="64"/>
      <c r="B617" s="64"/>
      <c r="C617" s="64"/>
      <c r="D617" s="64"/>
      <c r="E617" s="64"/>
      <c r="F617" s="64"/>
      <c r="G617" s="64"/>
      <c r="H617" s="64"/>
      <c r="I617" s="64"/>
      <c r="J617" s="64"/>
    </row>
    <row r="618" spans="1:10" s="63" customFormat="1">
      <c r="A618" s="64"/>
      <c r="B618" s="64"/>
      <c r="C618" s="64"/>
      <c r="D618" s="64"/>
      <c r="E618" s="64"/>
      <c r="F618" s="64"/>
      <c r="G618" s="64"/>
      <c r="H618" s="64"/>
      <c r="I618" s="64"/>
      <c r="J618" s="64"/>
    </row>
    <row r="619" spans="1:10" s="63" customFormat="1">
      <c r="A619" s="64"/>
      <c r="B619" s="64"/>
      <c r="C619" s="64"/>
      <c r="D619" s="64"/>
      <c r="E619" s="64"/>
      <c r="F619" s="64"/>
      <c r="G619" s="64"/>
      <c r="H619" s="64"/>
      <c r="I619" s="64"/>
      <c r="J619" s="64"/>
    </row>
  </sheetData>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48" fitToHeight="0" orientation="portrait" verticalDpi="200" r:id="rId1"/>
  <headerFooter alignWithMargins="0"/>
  <ignoredErrors>
    <ignoredError sqref="J22:K22 J23:K25 J27:K29 J44:K44 J47 J31:J32 K30:K32 K46:K53 K56:K57 J62 J64 J72" unlockedFormula="1"/>
    <ignoredError sqref="J26:K26 K33 K35 J43:K43 K64 K70 K72 K42" formula="1"/>
    <ignoredError sqref="K34 J36 K36:K41 K45 K60 K62" formula="1" unlockedFormula="1"/>
  </ignoredErrors>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F628"/>
  <sheetViews>
    <sheetView topLeftCell="B502" zoomScale="85" zoomScaleNormal="85" workbookViewId="0">
      <selection activeCell="A3" sqref="A3:G3"/>
    </sheetView>
  </sheetViews>
  <sheetFormatPr baseColWidth="10" defaultColWidth="9.140625" defaultRowHeight="12.75"/>
  <cols>
    <col min="1" max="1" width="81.140625" style="248" customWidth="1"/>
    <col min="2" max="2" width="78.42578125" style="248" customWidth="1"/>
    <col min="3" max="3" width="32.28515625" style="245" customWidth="1"/>
    <col min="4" max="4" width="13" style="247" customWidth="1"/>
    <col min="5" max="5" width="15.42578125" style="245" customWidth="1"/>
    <col min="6" max="6" width="16.7109375" style="245" customWidth="1"/>
    <col min="7" max="256" width="9.140625" style="93"/>
    <col min="257" max="257" width="30.7109375" style="93" customWidth="1"/>
    <col min="258" max="258" width="30.140625" style="93" customWidth="1"/>
    <col min="259" max="259" width="52.85546875" style="93" customWidth="1"/>
    <col min="260" max="260" width="13" style="93" customWidth="1"/>
    <col min="261" max="261" width="15.42578125" style="93" customWidth="1"/>
    <col min="262" max="262" width="16.7109375" style="93" customWidth="1"/>
    <col min="263" max="512" width="9.140625" style="93"/>
    <col min="513" max="513" width="30.7109375" style="93" customWidth="1"/>
    <col min="514" max="514" width="30.140625" style="93" customWidth="1"/>
    <col min="515" max="515" width="52.85546875" style="93" customWidth="1"/>
    <col min="516" max="516" width="13" style="93" customWidth="1"/>
    <col min="517" max="517" width="15.42578125" style="93" customWidth="1"/>
    <col min="518" max="518" width="16.7109375" style="93" customWidth="1"/>
    <col min="519" max="768" width="9.140625" style="93"/>
    <col min="769" max="769" width="30.7109375" style="93" customWidth="1"/>
    <col min="770" max="770" width="30.140625" style="93" customWidth="1"/>
    <col min="771" max="771" width="52.85546875" style="93" customWidth="1"/>
    <col min="772" max="772" width="13" style="93" customWidth="1"/>
    <col min="773" max="773" width="15.42578125" style="93" customWidth="1"/>
    <col min="774" max="774" width="16.7109375" style="93" customWidth="1"/>
    <col min="775" max="1024" width="9.140625" style="93"/>
    <col min="1025" max="1025" width="30.7109375" style="93" customWidth="1"/>
    <col min="1026" max="1026" width="30.140625" style="93" customWidth="1"/>
    <col min="1027" max="1027" width="52.85546875" style="93" customWidth="1"/>
    <col min="1028" max="1028" width="13" style="93" customWidth="1"/>
    <col min="1029" max="1029" width="15.42578125" style="93" customWidth="1"/>
    <col min="1030" max="1030" width="16.7109375" style="93" customWidth="1"/>
    <col min="1031" max="1280" width="9.140625" style="93"/>
    <col min="1281" max="1281" width="30.7109375" style="93" customWidth="1"/>
    <col min="1282" max="1282" width="30.140625" style="93" customWidth="1"/>
    <col min="1283" max="1283" width="52.85546875" style="93" customWidth="1"/>
    <col min="1284" max="1284" width="13" style="93" customWidth="1"/>
    <col min="1285" max="1285" width="15.42578125" style="93" customWidth="1"/>
    <col min="1286" max="1286" width="16.7109375" style="93" customWidth="1"/>
    <col min="1287" max="1536" width="9.140625" style="93"/>
    <col min="1537" max="1537" width="30.7109375" style="93" customWidth="1"/>
    <col min="1538" max="1538" width="30.140625" style="93" customWidth="1"/>
    <col min="1539" max="1539" width="52.85546875" style="93" customWidth="1"/>
    <col min="1540" max="1540" width="13" style="93" customWidth="1"/>
    <col min="1541" max="1541" width="15.42578125" style="93" customWidth="1"/>
    <col min="1542" max="1542" width="16.7109375" style="93" customWidth="1"/>
    <col min="1543" max="1792" width="9.140625" style="93"/>
    <col min="1793" max="1793" width="30.7109375" style="93" customWidth="1"/>
    <col min="1794" max="1794" width="30.140625" style="93" customWidth="1"/>
    <col min="1795" max="1795" width="52.85546875" style="93" customWidth="1"/>
    <col min="1796" max="1796" width="13" style="93" customWidth="1"/>
    <col min="1797" max="1797" width="15.42578125" style="93" customWidth="1"/>
    <col min="1798" max="1798" width="16.7109375" style="93" customWidth="1"/>
    <col min="1799" max="2048" width="9.140625" style="93"/>
    <col min="2049" max="2049" width="30.7109375" style="93" customWidth="1"/>
    <col min="2050" max="2050" width="30.140625" style="93" customWidth="1"/>
    <col min="2051" max="2051" width="52.85546875" style="93" customWidth="1"/>
    <col min="2052" max="2052" width="13" style="93" customWidth="1"/>
    <col min="2053" max="2053" width="15.42578125" style="93" customWidth="1"/>
    <col min="2054" max="2054" width="16.7109375" style="93" customWidth="1"/>
    <col min="2055" max="2304" width="9.140625" style="93"/>
    <col min="2305" max="2305" width="30.7109375" style="93" customWidth="1"/>
    <col min="2306" max="2306" width="30.140625" style="93" customWidth="1"/>
    <col min="2307" max="2307" width="52.85546875" style="93" customWidth="1"/>
    <col min="2308" max="2308" width="13" style="93" customWidth="1"/>
    <col min="2309" max="2309" width="15.42578125" style="93" customWidth="1"/>
    <col min="2310" max="2310" width="16.7109375" style="93" customWidth="1"/>
    <col min="2311" max="2560" width="9.140625" style="93"/>
    <col min="2561" max="2561" width="30.7109375" style="93" customWidth="1"/>
    <col min="2562" max="2562" width="30.140625" style="93" customWidth="1"/>
    <col min="2563" max="2563" width="52.85546875" style="93" customWidth="1"/>
    <col min="2564" max="2564" width="13" style="93" customWidth="1"/>
    <col min="2565" max="2565" width="15.42578125" style="93" customWidth="1"/>
    <col min="2566" max="2566" width="16.7109375" style="93" customWidth="1"/>
    <col min="2567" max="2816" width="9.140625" style="93"/>
    <col min="2817" max="2817" width="30.7109375" style="93" customWidth="1"/>
    <col min="2818" max="2818" width="30.140625" style="93" customWidth="1"/>
    <col min="2819" max="2819" width="52.85546875" style="93" customWidth="1"/>
    <col min="2820" max="2820" width="13" style="93" customWidth="1"/>
    <col min="2821" max="2821" width="15.42578125" style="93" customWidth="1"/>
    <col min="2822" max="2822" width="16.7109375" style="93" customWidth="1"/>
    <col min="2823" max="3072" width="9.140625" style="93"/>
    <col min="3073" max="3073" width="30.7109375" style="93" customWidth="1"/>
    <col min="3074" max="3074" width="30.140625" style="93" customWidth="1"/>
    <col min="3075" max="3075" width="52.85546875" style="93" customWidth="1"/>
    <col min="3076" max="3076" width="13" style="93" customWidth="1"/>
    <col min="3077" max="3077" width="15.42578125" style="93" customWidth="1"/>
    <col min="3078" max="3078" width="16.7109375" style="93" customWidth="1"/>
    <col min="3079" max="3328" width="9.140625" style="93"/>
    <col min="3329" max="3329" width="30.7109375" style="93" customWidth="1"/>
    <col min="3330" max="3330" width="30.140625" style="93" customWidth="1"/>
    <col min="3331" max="3331" width="52.85546875" style="93" customWidth="1"/>
    <col min="3332" max="3332" width="13" style="93" customWidth="1"/>
    <col min="3333" max="3333" width="15.42578125" style="93" customWidth="1"/>
    <col min="3334" max="3334" width="16.7109375" style="93" customWidth="1"/>
    <col min="3335" max="3584" width="9.140625" style="93"/>
    <col min="3585" max="3585" width="30.7109375" style="93" customWidth="1"/>
    <col min="3586" max="3586" width="30.140625" style="93" customWidth="1"/>
    <col min="3587" max="3587" width="52.85546875" style="93" customWidth="1"/>
    <col min="3588" max="3588" width="13" style="93" customWidth="1"/>
    <col min="3589" max="3589" width="15.42578125" style="93" customWidth="1"/>
    <col min="3590" max="3590" width="16.7109375" style="93" customWidth="1"/>
    <col min="3591" max="3840" width="9.140625" style="93"/>
    <col min="3841" max="3841" width="30.7109375" style="93" customWidth="1"/>
    <col min="3842" max="3842" width="30.140625" style="93" customWidth="1"/>
    <col min="3843" max="3843" width="52.85546875" style="93" customWidth="1"/>
    <col min="3844" max="3844" width="13" style="93" customWidth="1"/>
    <col min="3845" max="3845" width="15.42578125" style="93" customWidth="1"/>
    <col min="3846" max="3846" width="16.7109375" style="93" customWidth="1"/>
    <col min="3847" max="4096" width="9.140625" style="93"/>
    <col min="4097" max="4097" width="30.7109375" style="93" customWidth="1"/>
    <col min="4098" max="4098" width="30.140625" style="93" customWidth="1"/>
    <col min="4099" max="4099" width="52.85546875" style="93" customWidth="1"/>
    <col min="4100" max="4100" width="13" style="93" customWidth="1"/>
    <col min="4101" max="4101" width="15.42578125" style="93" customWidth="1"/>
    <col min="4102" max="4102" width="16.7109375" style="93" customWidth="1"/>
    <col min="4103" max="4352" width="9.140625" style="93"/>
    <col min="4353" max="4353" width="30.7109375" style="93" customWidth="1"/>
    <col min="4354" max="4354" width="30.140625" style="93" customWidth="1"/>
    <col min="4355" max="4355" width="52.85546875" style="93" customWidth="1"/>
    <col min="4356" max="4356" width="13" style="93" customWidth="1"/>
    <col min="4357" max="4357" width="15.42578125" style="93" customWidth="1"/>
    <col min="4358" max="4358" width="16.7109375" style="93" customWidth="1"/>
    <col min="4359" max="4608" width="9.140625" style="93"/>
    <col min="4609" max="4609" width="30.7109375" style="93" customWidth="1"/>
    <col min="4610" max="4610" width="30.140625" style="93" customWidth="1"/>
    <col min="4611" max="4611" width="52.85546875" style="93" customWidth="1"/>
    <col min="4612" max="4612" width="13" style="93" customWidth="1"/>
    <col min="4613" max="4613" width="15.42578125" style="93" customWidth="1"/>
    <col min="4614" max="4614" width="16.7109375" style="93" customWidth="1"/>
    <col min="4615" max="4864" width="9.140625" style="93"/>
    <col min="4865" max="4865" width="30.7109375" style="93" customWidth="1"/>
    <col min="4866" max="4866" width="30.140625" style="93" customWidth="1"/>
    <col min="4867" max="4867" width="52.85546875" style="93" customWidth="1"/>
    <col min="4868" max="4868" width="13" style="93" customWidth="1"/>
    <col min="4869" max="4869" width="15.42578125" style="93" customWidth="1"/>
    <col min="4870" max="4870" width="16.7109375" style="93" customWidth="1"/>
    <col min="4871" max="5120" width="9.140625" style="93"/>
    <col min="5121" max="5121" width="30.7109375" style="93" customWidth="1"/>
    <col min="5122" max="5122" width="30.140625" style="93" customWidth="1"/>
    <col min="5123" max="5123" width="52.85546875" style="93" customWidth="1"/>
    <col min="5124" max="5124" width="13" style="93" customWidth="1"/>
    <col min="5125" max="5125" width="15.42578125" style="93" customWidth="1"/>
    <col min="5126" max="5126" width="16.7109375" style="93" customWidth="1"/>
    <col min="5127" max="5376" width="9.140625" style="93"/>
    <col min="5377" max="5377" width="30.7109375" style="93" customWidth="1"/>
    <col min="5378" max="5378" width="30.140625" style="93" customWidth="1"/>
    <col min="5379" max="5379" width="52.85546875" style="93" customWidth="1"/>
    <col min="5380" max="5380" width="13" style="93" customWidth="1"/>
    <col min="5381" max="5381" width="15.42578125" style="93" customWidth="1"/>
    <col min="5382" max="5382" width="16.7109375" style="93" customWidth="1"/>
    <col min="5383" max="5632" width="9.140625" style="93"/>
    <col min="5633" max="5633" width="30.7109375" style="93" customWidth="1"/>
    <col min="5634" max="5634" width="30.140625" style="93" customWidth="1"/>
    <col min="5635" max="5635" width="52.85546875" style="93" customWidth="1"/>
    <col min="5636" max="5636" width="13" style="93" customWidth="1"/>
    <col min="5637" max="5637" width="15.42578125" style="93" customWidth="1"/>
    <col min="5638" max="5638" width="16.7109375" style="93" customWidth="1"/>
    <col min="5639" max="5888" width="9.140625" style="93"/>
    <col min="5889" max="5889" width="30.7109375" style="93" customWidth="1"/>
    <col min="5890" max="5890" width="30.140625" style="93" customWidth="1"/>
    <col min="5891" max="5891" width="52.85546875" style="93" customWidth="1"/>
    <col min="5892" max="5892" width="13" style="93" customWidth="1"/>
    <col min="5893" max="5893" width="15.42578125" style="93" customWidth="1"/>
    <col min="5894" max="5894" width="16.7109375" style="93" customWidth="1"/>
    <col min="5895" max="6144" width="9.140625" style="93"/>
    <col min="6145" max="6145" width="30.7109375" style="93" customWidth="1"/>
    <col min="6146" max="6146" width="30.140625" style="93" customWidth="1"/>
    <col min="6147" max="6147" width="52.85546875" style="93" customWidth="1"/>
    <col min="6148" max="6148" width="13" style="93" customWidth="1"/>
    <col min="6149" max="6149" width="15.42578125" style="93" customWidth="1"/>
    <col min="6150" max="6150" width="16.7109375" style="93" customWidth="1"/>
    <col min="6151" max="6400" width="9.140625" style="93"/>
    <col min="6401" max="6401" width="30.7109375" style="93" customWidth="1"/>
    <col min="6402" max="6402" width="30.140625" style="93" customWidth="1"/>
    <col min="6403" max="6403" width="52.85546875" style="93" customWidth="1"/>
    <col min="6404" max="6404" width="13" style="93" customWidth="1"/>
    <col min="6405" max="6405" width="15.42578125" style="93" customWidth="1"/>
    <col min="6406" max="6406" width="16.7109375" style="93" customWidth="1"/>
    <col min="6407" max="6656" width="9.140625" style="93"/>
    <col min="6657" max="6657" width="30.7109375" style="93" customWidth="1"/>
    <col min="6658" max="6658" width="30.140625" style="93" customWidth="1"/>
    <col min="6659" max="6659" width="52.85546875" style="93" customWidth="1"/>
    <col min="6660" max="6660" width="13" style="93" customWidth="1"/>
    <col min="6661" max="6661" width="15.42578125" style="93" customWidth="1"/>
    <col min="6662" max="6662" width="16.7109375" style="93" customWidth="1"/>
    <col min="6663" max="6912" width="9.140625" style="93"/>
    <col min="6913" max="6913" width="30.7109375" style="93" customWidth="1"/>
    <col min="6914" max="6914" width="30.140625" style="93" customWidth="1"/>
    <col min="6915" max="6915" width="52.85546875" style="93" customWidth="1"/>
    <col min="6916" max="6916" width="13" style="93" customWidth="1"/>
    <col min="6917" max="6917" width="15.42578125" style="93" customWidth="1"/>
    <col min="6918" max="6918" width="16.7109375" style="93" customWidth="1"/>
    <col min="6919" max="7168" width="9.140625" style="93"/>
    <col min="7169" max="7169" width="30.7109375" style="93" customWidth="1"/>
    <col min="7170" max="7170" width="30.140625" style="93" customWidth="1"/>
    <col min="7171" max="7171" width="52.85546875" style="93" customWidth="1"/>
    <col min="7172" max="7172" width="13" style="93" customWidth="1"/>
    <col min="7173" max="7173" width="15.42578125" style="93" customWidth="1"/>
    <col min="7174" max="7174" width="16.7109375" style="93" customWidth="1"/>
    <col min="7175" max="7424" width="9.140625" style="93"/>
    <col min="7425" max="7425" width="30.7109375" style="93" customWidth="1"/>
    <col min="7426" max="7426" width="30.140625" style="93" customWidth="1"/>
    <col min="7427" max="7427" width="52.85546875" style="93" customWidth="1"/>
    <col min="7428" max="7428" width="13" style="93" customWidth="1"/>
    <col min="7429" max="7429" width="15.42578125" style="93" customWidth="1"/>
    <col min="7430" max="7430" width="16.7109375" style="93" customWidth="1"/>
    <col min="7431" max="7680" width="9.140625" style="93"/>
    <col min="7681" max="7681" width="30.7109375" style="93" customWidth="1"/>
    <col min="7682" max="7682" width="30.140625" style="93" customWidth="1"/>
    <col min="7683" max="7683" width="52.85546875" style="93" customWidth="1"/>
    <col min="7684" max="7684" width="13" style="93" customWidth="1"/>
    <col min="7685" max="7685" width="15.42578125" style="93" customWidth="1"/>
    <col min="7686" max="7686" width="16.7109375" style="93" customWidth="1"/>
    <col min="7687" max="7936" width="9.140625" style="93"/>
    <col min="7937" max="7937" width="30.7109375" style="93" customWidth="1"/>
    <col min="7938" max="7938" width="30.140625" style="93" customWidth="1"/>
    <col min="7939" max="7939" width="52.85546875" style="93" customWidth="1"/>
    <col min="7940" max="7940" width="13" style="93" customWidth="1"/>
    <col min="7941" max="7941" width="15.42578125" style="93" customWidth="1"/>
    <col min="7942" max="7942" width="16.7109375" style="93" customWidth="1"/>
    <col min="7943" max="8192" width="9.140625" style="93"/>
    <col min="8193" max="8193" width="30.7109375" style="93" customWidth="1"/>
    <col min="8194" max="8194" width="30.140625" style="93" customWidth="1"/>
    <col min="8195" max="8195" width="52.85546875" style="93" customWidth="1"/>
    <col min="8196" max="8196" width="13" style="93" customWidth="1"/>
    <col min="8197" max="8197" width="15.42578125" style="93" customWidth="1"/>
    <col min="8198" max="8198" width="16.7109375" style="93" customWidth="1"/>
    <col min="8199" max="8448" width="9.140625" style="93"/>
    <col min="8449" max="8449" width="30.7109375" style="93" customWidth="1"/>
    <col min="8450" max="8450" width="30.140625" style="93" customWidth="1"/>
    <col min="8451" max="8451" width="52.85546875" style="93" customWidth="1"/>
    <col min="8452" max="8452" width="13" style="93" customWidth="1"/>
    <col min="8453" max="8453" width="15.42578125" style="93" customWidth="1"/>
    <col min="8454" max="8454" width="16.7109375" style="93" customWidth="1"/>
    <col min="8455" max="8704" width="9.140625" style="93"/>
    <col min="8705" max="8705" width="30.7109375" style="93" customWidth="1"/>
    <col min="8706" max="8706" width="30.140625" style="93" customWidth="1"/>
    <col min="8707" max="8707" width="52.85546875" style="93" customWidth="1"/>
    <col min="8708" max="8708" width="13" style="93" customWidth="1"/>
    <col min="8709" max="8709" width="15.42578125" style="93" customWidth="1"/>
    <col min="8710" max="8710" width="16.7109375" style="93" customWidth="1"/>
    <col min="8711" max="8960" width="9.140625" style="93"/>
    <col min="8961" max="8961" width="30.7109375" style="93" customWidth="1"/>
    <col min="8962" max="8962" width="30.140625" style="93" customWidth="1"/>
    <col min="8963" max="8963" width="52.85546875" style="93" customWidth="1"/>
    <col min="8964" max="8964" width="13" style="93" customWidth="1"/>
    <col min="8965" max="8965" width="15.42578125" style="93" customWidth="1"/>
    <col min="8966" max="8966" width="16.7109375" style="93" customWidth="1"/>
    <col min="8967" max="9216" width="9.140625" style="93"/>
    <col min="9217" max="9217" width="30.7109375" style="93" customWidth="1"/>
    <col min="9218" max="9218" width="30.140625" style="93" customWidth="1"/>
    <col min="9219" max="9219" width="52.85546875" style="93" customWidth="1"/>
    <col min="9220" max="9220" width="13" style="93" customWidth="1"/>
    <col min="9221" max="9221" width="15.42578125" style="93" customWidth="1"/>
    <col min="9222" max="9222" width="16.7109375" style="93" customWidth="1"/>
    <col min="9223" max="9472" width="9.140625" style="93"/>
    <col min="9473" max="9473" width="30.7109375" style="93" customWidth="1"/>
    <col min="9474" max="9474" width="30.140625" style="93" customWidth="1"/>
    <col min="9475" max="9475" width="52.85546875" style="93" customWidth="1"/>
    <col min="9476" max="9476" width="13" style="93" customWidth="1"/>
    <col min="9477" max="9477" width="15.42578125" style="93" customWidth="1"/>
    <col min="9478" max="9478" width="16.7109375" style="93" customWidth="1"/>
    <col min="9479" max="9728" width="9.140625" style="93"/>
    <col min="9729" max="9729" width="30.7109375" style="93" customWidth="1"/>
    <col min="9730" max="9730" width="30.140625" style="93" customWidth="1"/>
    <col min="9731" max="9731" width="52.85546875" style="93" customWidth="1"/>
    <col min="9732" max="9732" width="13" style="93" customWidth="1"/>
    <col min="9733" max="9733" width="15.42578125" style="93" customWidth="1"/>
    <col min="9734" max="9734" width="16.7109375" style="93" customWidth="1"/>
    <col min="9735" max="9984" width="9.140625" style="93"/>
    <col min="9985" max="9985" width="30.7109375" style="93" customWidth="1"/>
    <col min="9986" max="9986" width="30.140625" style="93" customWidth="1"/>
    <col min="9987" max="9987" width="52.85546875" style="93" customWidth="1"/>
    <col min="9988" max="9988" width="13" style="93" customWidth="1"/>
    <col min="9989" max="9989" width="15.42578125" style="93" customWidth="1"/>
    <col min="9990" max="9990" width="16.7109375" style="93" customWidth="1"/>
    <col min="9991" max="10240" width="9.140625" style="93"/>
    <col min="10241" max="10241" width="30.7109375" style="93" customWidth="1"/>
    <col min="10242" max="10242" width="30.140625" style="93" customWidth="1"/>
    <col min="10243" max="10243" width="52.85546875" style="93" customWidth="1"/>
    <col min="10244" max="10244" width="13" style="93" customWidth="1"/>
    <col min="10245" max="10245" width="15.42578125" style="93" customWidth="1"/>
    <col min="10246" max="10246" width="16.7109375" style="93" customWidth="1"/>
    <col min="10247" max="10496" width="9.140625" style="93"/>
    <col min="10497" max="10497" width="30.7109375" style="93" customWidth="1"/>
    <col min="10498" max="10498" width="30.140625" style="93" customWidth="1"/>
    <col min="10499" max="10499" width="52.85546875" style="93" customWidth="1"/>
    <col min="10500" max="10500" width="13" style="93" customWidth="1"/>
    <col min="10501" max="10501" width="15.42578125" style="93" customWidth="1"/>
    <col min="10502" max="10502" width="16.7109375" style="93" customWidth="1"/>
    <col min="10503" max="10752" width="9.140625" style="93"/>
    <col min="10753" max="10753" width="30.7109375" style="93" customWidth="1"/>
    <col min="10754" max="10754" width="30.140625" style="93" customWidth="1"/>
    <col min="10755" max="10755" width="52.85546875" style="93" customWidth="1"/>
    <col min="10756" max="10756" width="13" style="93" customWidth="1"/>
    <col min="10757" max="10757" width="15.42578125" style="93" customWidth="1"/>
    <col min="10758" max="10758" width="16.7109375" style="93" customWidth="1"/>
    <col min="10759" max="11008" width="9.140625" style="93"/>
    <col min="11009" max="11009" width="30.7109375" style="93" customWidth="1"/>
    <col min="11010" max="11010" width="30.140625" style="93" customWidth="1"/>
    <col min="11011" max="11011" width="52.85546875" style="93" customWidth="1"/>
    <col min="11012" max="11012" width="13" style="93" customWidth="1"/>
    <col min="11013" max="11013" width="15.42578125" style="93" customWidth="1"/>
    <col min="11014" max="11014" width="16.7109375" style="93" customWidth="1"/>
    <col min="11015" max="11264" width="9.140625" style="93"/>
    <col min="11265" max="11265" width="30.7109375" style="93" customWidth="1"/>
    <col min="11266" max="11266" width="30.140625" style="93" customWidth="1"/>
    <col min="11267" max="11267" width="52.85546875" style="93" customWidth="1"/>
    <col min="11268" max="11268" width="13" style="93" customWidth="1"/>
    <col min="11269" max="11269" width="15.42578125" style="93" customWidth="1"/>
    <col min="11270" max="11270" width="16.7109375" style="93" customWidth="1"/>
    <col min="11271" max="11520" width="9.140625" style="93"/>
    <col min="11521" max="11521" width="30.7109375" style="93" customWidth="1"/>
    <col min="11522" max="11522" width="30.140625" style="93" customWidth="1"/>
    <col min="11523" max="11523" width="52.85546875" style="93" customWidth="1"/>
    <col min="11524" max="11524" width="13" style="93" customWidth="1"/>
    <col min="11525" max="11525" width="15.42578125" style="93" customWidth="1"/>
    <col min="11526" max="11526" width="16.7109375" style="93" customWidth="1"/>
    <col min="11527" max="11776" width="9.140625" style="93"/>
    <col min="11777" max="11777" width="30.7109375" style="93" customWidth="1"/>
    <col min="11778" max="11778" width="30.140625" style="93" customWidth="1"/>
    <col min="11779" max="11779" width="52.85546875" style="93" customWidth="1"/>
    <col min="11780" max="11780" width="13" style="93" customWidth="1"/>
    <col min="11781" max="11781" width="15.42578125" style="93" customWidth="1"/>
    <col min="11782" max="11782" width="16.7109375" style="93" customWidth="1"/>
    <col min="11783" max="12032" width="9.140625" style="93"/>
    <col min="12033" max="12033" width="30.7109375" style="93" customWidth="1"/>
    <col min="12034" max="12034" width="30.140625" style="93" customWidth="1"/>
    <col min="12035" max="12035" width="52.85546875" style="93" customWidth="1"/>
    <col min="12036" max="12036" width="13" style="93" customWidth="1"/>
    <col min="12037" max="12037" width="15.42578125" style="93" customWidth="1"/>
    <col min="12038" max="12038" width="16.7109375" style="93" customWidth="1"/>
    <col min="12039" max="12288" width="9.140625" style="93"/>
    <col min="12289" max="12289" width="30.7109375" style="93" customWidth="1"/>
    <col min="12290" max="12290" width="30.140625" style="93" customWidth="1"/>
    <col min="12291" max="12291" width="52.85546875" style="93" customWidth="1"/>
    <col min="12292" max="12292" width="13" style="93" customWidth="1"/>
    <col min="12293" max="12293" width="15.42578125" style="93" customWidth="1"/>
    <col min="12294" max="12294" width="16.7109375" style="93" customWidth="1"/>
    <col min="12295" max="12544" width="9.140625" style="93"/>
    <col min="12545" max="12545" width="30.7109375" style="93" customWidth="1"/>
    <col min="12546" max="12546" width="30.140625" style="93" customWidth="1"/>
    <col min="12547" max="12547" width="52.85546875" style="93" customWidth="1"/>
    <col min="12548" max="12548" width="13" style="93" customWidth="1"/>
    <col min="12549" max="12549" width="15.42578125" style="93" customWidth="1"/>
    <col min="12550" max="12550" width="16.7109375" style="93" customWidth="1"/>
    <col min="12551" max="12800" width="9.140625" style="93"/>
    <col min="12801" max="12801" width="30.7109375" style="93" customWidth="1"/>
    <col min="12802" max="12802" width="30.140625" style="93" customWidth="1"/>
    <col min="12803" max="12803" width="52.85546875" style="93" customWidth="1"/>
    <col min="12804" max="12804" width="13" style="93" customWidth="1"/>
    <col min="12805" max="12805" width="15.42578125" style="93" customWidth="1"/>
    <col min="12806" max="12806" width="16.7109375" style="93" customWidth="1"/>
    <col min="12807" max="13056" width="9.140625" style="93"/>
    <col min="13057" max="13057" width="30.7109375" style="93" customWidth="1"/>
    <col min="13058" max="13058" width="30.140625" style="93" customWidth="1"/>
    <col min="13059" max="13059" width="52.85546875" style="93" customWidth="1"/>
    <col min="13060" max="13060" width="13" style="93" customWidth="1"/>
    <col min="13061" max="13061" width="15.42578125" style="93" customWidth="1"/>
    <col min="13062" max="13062" width="16.7109375" style="93" customWidth="1"/>
    <col min="13063" max="13312" width="9.140625" style="93"/>
    <col min="13313" max="13313" width="30.7109375" style="93" customWidth="1"/>
    <col min="13314" max="13314" width="30.140625" style="93" customWidth="1"/>
    <col min="13315" max="13315" width="52.85546875" style="93" customWidth="1"/>
    <col min="13316" max="13316" width="13" style="93" customWidth="1"/>
    <col min="13317" max="13317" width="15.42578125" style="93" customWidth="1"/>
    <col min="13318" max="13318" width="16.7109375" style="93" customWidth="1"/>
    <col min="13319" max="13568" width="9.140625" style="93"/>
    <col min="13569" max="13569" width="30.7109375" style="93" customWidth="1"/>
    <col min="13570" max="13570" width="30.140625" style="93" customWidth="1"/>
    <col min="13571" max="13571" width="52.85546875" style="93" customWidth="1"/>
    <col min="13572" max="13572" width="13" style="93" customWidth="1"/>
    <col min="13573" max="13573" width="15.42578125" style="93" customWidth="1"/>
    <col min="13574" max="13574" width="16.7109375" style="93" customWidth="1"/>
    <col min="13575" max="13824" width="9.140625" style="93"/>
    <col min="13825" max="13825" width="30.7109375" style="93" customWidth="1"/>
    <col min="13826" max="13826" width="30.140625" style="93" customWidth="1"/>
    <col min="13827" max="13827" width="52.85546875" style="93" customWidth="1"/>
    <col min="13828" max="13828" width="13" style="93" customWidth="1"/>
    <col min="13829" max="13829" width="15.42578125" style="93" customWidth="1"/>
    <col min="13830" max="13830" width="16.7109375" style="93" customWidth="1"/>
    <col min="13831" max="14080" width="9.140625" style="93"/>
    <col min="14081" max="14081" width="30.7109375" style="93" customWidth="1"/>
    <col min="14082" max="14082" width="30.140625" style="93" customWidth="1"/>
    <col min="14083" max="14083" width="52.85546875" style="93" customWidth="1"/>
    <col min="14084" max="14084" width="13" style="93" customWidth="1"/>
    <col min="14085" max="14085" width="15.42578125" style="93" customWidth="1"/>
    <col min="14086" max="14086" width="16.7109375" style="93" customWidth="1"/>
    <col min="14087" max="14336" width="9.140625" style="93"/>
    <col min="14337" max="14337" width="30.7109375" style="93" customWidth="1"/>
    <col min="14338" max="14338" width="30.140625" style="93" customWidth="1"/>
    <col min="14339" max="14339" width="52.85546875" style="93" customWidth="1"/>
    <col min="14340" max="14340" width="13" style="93" customWidth="1"/>
    <col min="14341" max="14341" width="15.42578125" style="93" customWidth="1"/>
    <col min="14342" max="14342" width="16.7109375" style="93" customWidth="1"/>
    <col min="14343" max="14592" width="9.140625" style="93"/>
    <col min="14593" max="14593" width="30.7109375" style="93" customWidth="1"/>
    <col min="14594" max="14594" width="30.140625" style="93" customWidth="1"/>
    <col min="14595" max="14595" width="52.85546875" style="93" customWidth="1"/>
    <col min="14596" max="14596" width="13" style="93" customWidth="1"/>
    <col min="14597" max="14597" width="15.42578125" style="93" customWidth="1"/>
    <col min="14598" max="14598" width="16.7109375" style="93" customWidth="1"/>
    <col min="14599" max="14848" width="9.140625" style="93"/>
    <col min="14849" max="14849" width="30.7109375" style="93" customWidth="1"/>
    <col min="14850" max="14850" width="30.140625" style="93" customWidth="1"/>
    <col min="14851" max="14851" width="52.85546875" style="93" customWidth="1"/>
    <col min="14852" max="14852" width="13" style="93" customWidth="1"/>
    <col min="14853" max="14853" width="15.42578125" style="93" customWidth="1"/>
    <col min="14854" max="14854" width="16.7109375" style="93" customWidth="1"/>
    <col min="14855" max="15104" width="9.140625" style="93"/>
    <col min="15105" max="15105" width="30.7109375" style="93" customWidth="1"/>
    <col min="15106" max="15106" width="30.140625" style="93" customWidth="1"/>
    <col min="15107" max="15107" width="52.85546875" style="93" customWidth="1"/>
    <col min="15108" max="15108" width="13" style="93" customWidth="1"/>
    <col min="15109" max="15109" width="15.42578125" style="93" customWidth="1"/>
    <col min="15110" max="15110" width="16.7109375" style="93" customWidth="1"/>
    <col min="15111" max="15360" width="9.140625" style="93"/>
    <col min="15361" max="15361" width="30.7109375" style="93" customWidth="1"/>
    <col min="15362" max="15362" width="30.140625" style="93" customWidth="1"/>
    <col min="15363" max="15363" width="52.85546875" style="93" customWidth="1"/>
    <col min="15364" max="15364" width="13" style="93" customWidth="1"/>
    <col min="15365" max="15365" width="15.42578125" style="93" customWidth="1"/>
    <col min="15366" max="15366" width="16.7109375" style="93" customWidth="1"/>
    <col min="15367" max="15616" width="9.140625" style="93"/>
    <col min="15617" max="15617" width="30.7109375" style="93" customWidth="1"/>
    <col min="15618" max="15618" width="30.140625" style="93" customWidth="1"/>
    <col min="15619" max="15619" width="52.85546875" style="93" customWidth="1"/>
    <col min="15620" max="15620" width="13" style="93" customWidth="1"/>
    <col min="15621" max="15621" width="15.42578125" style="93" customWidth="1"/>
    <col min="15622" max="15622" width="16.7109375" style="93" customWidth="1"/>
    <col min="15623" max="15872" width="9.140625" style="93"/>
    <col min="15873" max="15873" width="30.7109375" style="93" customWidth="1"/>
    <col min="15874" max="15874" width="30.140625" style="93" customWidth="1"/>
    <col min="15875" max="15875" width="52.85546875" style="93" customWidth="1"/>
    <col min="15876" max="15876" width="13" style="93" customWidth="1"/>
    <col min="15877" max="15877" width="15.42578125" style="93" customWidth="1"/>
    <col min="15878" max="15878" width="16.7109375" style="93" customWidth="1"/>
    <col min="15879" max="16128" width="9.140625" style="93"/>
    <col min="16129" max="16129" width="30.7109375" style="93" customWidth="1"/>
    <col min="16130" max="16130" width="30.140625" style="93" customWidth="1"/>
    <col min="16131" max="16131" width="52.85546875" style="93" customWidth="1"/>
    <col min="16132" max="16132" width="13" style="93" customWidth="1"/>
    <col min="16133" max="16133" width="15.42578125" style="93" customWidth="1"/>
    <col min="16134" max="16134" width="16.7109375" style="93" customWidth="1"/>
    <col min="16135" max="16384" width="9.140625" style="93"/>
  </cols>
  <sheetData>
    <row r="1" spans="1:6" s="87" customFormat="1" ht="36">
      <c r="A1" s="83" t="s">
        <v>291</v>
      </c>
      <c r="B1" s="83" t="s">
        <v>292</v>
      </c>
      <c r="C1" s="84" t="s">
        <v>293</v>
      </c>
      <c r="D1" s="84" t="s">
        <v>1</v>
      </c>
      <c r="E1" s="85" t="s">
        <v>2</v>
      </c>
      <c r="F1" s="86" t="s">
        <v>294</v>
      </c>
    </row>
    <row r="2" spans="1:6" ht="20.100000000000001" customHeight="1">
      <c r="A2" s="88" t="s">
        <v>138</v>
      </c>
      <c r="B2" s="88" t="s">
        <v>295</v>
      </c>
      <c r="C2" s="89" t="s">
        <v>296</v>
      </c>
      <c r="D2" s="90" t="s">
        <v>297</v>
      </c>
      <c r="E2" s="91">
        <v>944</v>
      </c>
      <c r="F2" s="92" t="s">
        <v>298</v>
      </c>
    </row>
    <row r="3" spans="1:6" ht="24">
      <c r="A3" s="88" t="s">
        <v>138</v>
      </c>
      <c r="B3" s="88" t="s">
        <v>295</v>
      </c>
      <c r="C3" s="89" t="s">
        <v>299</v>
      </c>
      <c r="D3" s="90" t="s">
        <v>297</v>
      </c>
      <c r="E3" s="91">
        <v>590</v>
      </c>
      <c r="F3" s="92" t="s">
        <v>298</v>
      </c>
    </row>
    <row r="4" spans="1:6" ht="36">
      <c r="A4" s="94" t="s">
        <v>133</v>
      </c>
      <c r="B4" s="94" t="s">
        <v>300</v>
      </c>
      <c r="C4" s="94" t="s">
        <v>301</v>
      </c>
      <c r="D4" s="95" t="s">
        <v>297</v>
      </c>
      <c r="E4" s="96">
        <v>5000.5</v>
      </c>
      <c r="F4" s="97" t="s">
        <v>302</v>
      </c>
    </row>
    <row r="5" spans="1:6" ht="36">
      <c r="A5" s="94" t="s">
        <v>133</v>
      </c>
      <c r="B5" s="94" t="s">
        <v>300</v>
      </c>
      <c r="C5" s="94" t="s">
        <v>303</v>
      </c>
      <c r="D5" s="95" t="s">
        <v>297</v>
      </c>
      <c r="E5" s="96">
        <v>10133.5</v>
      </c>
      <c r="F5" s="97" t="s">
        <v>302</v>
      </c>
    </row>
    <row r="6" spans="1:6" ht="36">
      <c r="A6" s="94" t="s">
        <v>133</v>
      </c>
      <c r="B6" s="94" t="s">
        <v>300</v>
      </c>
      <c r="C6" s="94" t="s">
        <v>304</v>
      </c>
      <c r="D6" s="95" t="s">
        <v>297</v>
      </c>
      <c r="E6" s="96">
        <v>25488</v>
      </c>
      <c r="F6" s="97" t="s">
        <v>302</v>
      </c>
    </row>
    <row r="7" spans="1:6" ht="36">
      <c r="A7" s="94" t="s">
        <v>133</v>
      </c>
      <c r="B7" s="94" t="s">
        <v>300</v>
      </c>
      <c r="C7" s="94" t="s">
        <v>305</v>
      </c>
      <c r="D7" s="95" t="s">
        <v>297</v>
      </c>
      <c r="E7" s="96">
        <v>61419</v>
      </c>
      <c r="F7" s="97" t="s">
        <v>302</v>
      </c>
    </row>
    <row r="8" spans="1:6" ht="21.95" customHeight="1">
      <c r="A8" s="94" t="s">
        <v>133</v>
      </c>
      <c r="B8" s="94" t="s">
        <v>300</v>
      </c>
      <c r="C8" s="94" t="s">
        <v>306</v>
      </c>
      <c r="D8" s="95" t="s">
        <v>297</v>
      </c>
      <c r="E8" s="96">
        <v>33435.300000000003</v>
      </c>
      <c r="F8" s="97" t="s">
        <v>302</v>
      </c>
    </row>
    <row r="9" spans="1:6" ht="17.100000000000001" customHeight="1">
      <c r="A9" s="94" t="s">
        <v>133</v>
      </c>
      <c r="B9" s="94" t="s">
        <v>300</v>
      </c>
      <c r="C9" s="94" t="s">
        <v>307</v>
      </c>
      <c r="D9" s="95" t="s">
        <v>297</v>
      </c>
      <c r="E9" s="96">
        <v>9410.5</v>
      </c>
      <c r="F9" s="97" t="s">
        <v>302</v>
      </c>
    </row>
    <row r="10" spans="1:6" ht="18.95" customHeight="1">
      <c r="A10" s="94" t="s">
        <v>133</v>
      </c>
      <c r="B10" s="94" t="s">
        <v>300</v>
      </c>
      <c r="C10" s="94" t="s">
        <v>308</v>
      </c>
      <c r="D10" s="95" t="s">
        <v>297</v>
      </c>
      <c r="E10" s="96">
        <v>5929.5</v>
      </c>
      <c r="F10" s="97" t="s">
        <v>302</v>
      </c>
    </row>
    <row r="11" spans="1:6" ht="17.100000000000001" customHeight="1">
      <c r="A11" s="94" t="s">
        <v>133</v>
      </c>
      <c r="B11" s="94" t="s">
        <v>300</v>
      </c>
      <c r="C11" s="94" t="s">
        <v>309</v>
      </c>
      <c r="D11" s="95" t="s">
        <v>297</v>
      </c>
      <c r="E11" s="96">
        <v>65844</v>
      </c>
      <c r="F11" s="97" t="s">
        <v>302</v>
      </c>
    </row>
    <row r="12" spans="1:6" ht="18" customHeight="1">
      <c r="A12" s="94" t="s">
        <v>133</v>
      </c>
      <c r="B12" s="94" t="s">
        <v>300</v>
      </c>
      <c r="C12" s="94" t="s">
        <v>310</v>
      </c>
      <c r="D12" s="95" t="s">
        <v>297</v>
      </c>
      <c r="E12" s="96">
        <v>29393.8</v>
      </c>
      <c r="F12" s="97" t="s">
        <v>302</v>
      </c>
    </row>
    <row r="13" spans="1:6" ht="18" customHeight="1">
      <c r="A13" s="94" t="s">
        <v>133</v>
      </c>
      <c r="B13" s="94" t="s">
        <v>300</v>
      </c>
      <c r="C13" s="94" t="s">
        <v>311</v>
      </c>
      <c r="D13" s="95" t="s">
        <v>297</v>
      </c>
      <c r="E13" s="96">
        <v>27193.1</v>
      </c>
      <c r="F13" s="97" t="s">
        <v>302</v>
      </c>
    </row>
    <row r="14" spans="1:6" ht="48">
      <c r="A14" s="94" t="s">
        <v>133</v>
      </c>
      <c r="B14" s="94" t="s">
        <v>300</v>
      </c>
      <c r="C14" s="94" t="s">
        <v>312</v>
      </c>
      <c r="D14" s="95" t="s">
        <v>297</v>
      </c>
      <c r="E14" s="96">
        <v>50380.1</v>
      </c>
      <c r="F14" s="97" t="s">
        <v>302</v>
      </c>
    </row>
    <row r="15" spans="1:6" ht="48">
      <c r="A15" s="94" t="s">
        <v>133</v>
      </c>
      <c r="B15" s="94" t="s">
        <v>300</v>
      </c>
      <c r="C15" s="94" t="s">
        <v>313</v>
      </c>
      <c r="D15" s="95" t="s">
        <v>297</v>
      </c>
      <c r="E15" s="96">
        <v>29323</v>
      </c>
      <c r="F15" s="97" t="s">
        <v>302</v>
      </c>
    </row>
    <row r="16" spans="1:6" ht="48">
      <c r="A16" s="94" t="s">
        <v>133</v>
      </c>
      <c r="B16" s="94" t="s">
        <v>300</v>
      </c>
      <c r="C16" s="94" t="s">
        <v>314</v>
      </c>
      <c r="D16" s="95" t="s">
        <v>297</v>
      </c>
      <c r="E16" s="96">
        <v>32833.5</v>
      </c>
      <c r="F16" s="97" t="s">
        <v>302</v>
      </c>
    </row>
    <row r="17" spans="1:6" ht="48">
      <c r="A17" s="94" t="s">
        <v>133</v>
      </c>
      <c r="B17" s="94" t="s">
        <v>300</v>
      </c>
      <c r="C17" s="94" t="s">
        <v>315</v>
      </c>
      <c r="D17" s="95" t="s">
        <v>297</v>
      </c>
      <c r="E17" s="96">
        <v>12537.5</v>
      </c>
      <c r="F17" s="97" t="s">
        <v>302</v>
      </c>
    </row>
    <row r="18" spans="1:6" ht="48">
      <c r="A18" s="94" t="s">
        <v>133</v>
      </c>
      <c r="B18" s="94" t="s">
        <v>300</v>
      </c>
      <c r="C18" s="94" t="s">
        <v>316</v>
      </c>
      <c r="D18" s="95" t="s">
        <v>297</v>
      </c>
      <c r="E18" s="96">
        <v>12626</v>
      </c>
      <c r="F18" s="97" t="s">
        <v>302</v>
      </c>
    </row>
    <row r="19" spans="1:6" ht="48">
      <c r="A19" s="94" t="s">
        <v>133</v>
      </c>
      <c r="B19" s="94" t="s">
        <v>300</v>
      </c>
      <c r="C19" s="94" t="s">
        <v>317</v>
      </c>
      <c r="D19" s="95" t="s">
        <v>297</v>
      </c>
      <c r="E19" s="96">
        <v>95892.7</v>
      </c>
      <c r="F19" s="97" t="s">
        <v>302</v>
      </c>
    </row>
    <row r="20" spans="1:6" ht="22.5" customHeight="1">
      <c r="A20" s="94" t="s">
        <v>133</v>
      </c>
      <c r="B20" s="94" t="s">
        <v>300</v>
      </c>
      <c r="C20" s="94" t="s">
        <v>318</v>
      </c>
      <c r="D20" s="95" t="s">
        <v>297</v>
      </c>
      <c r="E20" s="96">
        <v>19706</v>
      </c>
      <c r="F20" s="97" t="s">
        <v>302</v>
      </c>
    </row>
    <row r="21" spans="1:6" ht="22.5" customHeight="1">
      <c r="A21" s="94" t="s">
        <v>133</v>
      </c>
      <c r="B21" s="94" t="s">
        <v>300</v>
      </c>
      <c r="C21" s="94" t="s">
        <v>319</v>
      </c>
      <c r="D21" s="95" t="s">
        <v>297</v>
      </c>
      <c r="E21" s="96">
        <v>30975</v>
      </c>
      <c r="F21" s="97" t="s">
        <v>302</v>
      </c>
    </row>
    <row r="22" spans="1:6" ht="24">
      <c r="A22" s="94" t="s">
        <v>133</v>
      </c>
      <c r="B22" s="94" t="s">
        <v>300</v>
      </c>
      <c r="C22" s="94" t="s">
        <v>320</v>
      </c>
      <c r="D22" s="95" t="s">
        <v>297</v>
      </c>
      <c r="E22" s="96">
        <v>15251.5</v>
      </c>
      <c r="F22" s="97" t="s">
        <v>302</v>
      </c>
    </row>
    <row r="23" spans="1:6" ht="24">
      <c r="A23" s="94" t="s">
        <v>133</v>
      </c>
      <c r="B23" s="94" t="s">
        <v>300</v>
      </c>
      <c r="C23" s="94" t="s">
        <v>321</v>
      </c>
      <c r="D23" s="95" t="s">
        <v>297</v>
      </c>
      <c r="E23" s="96">
        <v>24225.4</v>
      </c>
      <c r="F23" s="97" t="s">
        <v>302</v>
      </c>
    </row>
    <row r="24" spans="1:6" ht="22.5" customHeight="1">
      <c r="A24" s="98" t="s">
        <v>147</v>
      </c>
      <c r="B24" s="98" t="s">
        <v>322</v>
      </c>
      <c r="C24" s="99" t="s">
        <v>323</v>
      </c>
      <c r="D24" s="100" t="s">
        <v>324</v>
      </c>
      <c r="E24" s="101">
        <v>1003</v>
      </c>
      <c r="F24" s="102" t="s">
        <v>325</v>
      </c>
    </row>
    <row r="25" spans="1:6">
      <c r="A25" s="98" t="s">
        <v>147</v>
      </c>
      <c r="B25" s="98" t="s">
        <v>322</v>
      </c>
      <c r="C25" s="99" t="s">
        <v>326</v>
      </c>
      <c r="D25" s="100" t="s">
        <v>324</v>
      </c>
      <c r="E25" s="101">
        <v>1003</v>
      </c>
      <c r="F25" s="102" t="s">
        <v>325</v>
      </c>
    </row>
    <row r="26" spans="1:6" ht="24" customHeight="1">
      <c r="A26" s="98" t="s">
        <v>147</v>
      </c>
      <c r="B26" s="98" t="s">
        <v>322</v>
      </c>
      <c r="C26" s="99" t="s">
        <v>327</v>
      </c>
      <c r="D26" s="100" t="s">
        <v>324</v>
      </c>
      <c r="E26" s="101">
        <v>3009</v>
      </c>
      <c r="F26" s="102" t="s">
        <v>325</v>
      </c>
    </row>
    <row r="27" spans="1:6">
      <c r="A27" s="98" t="s">
        <v>147</v>
      </c>
      <c r="B27" s="98" t="s">
        <v>322</v>
      </c>
      <c r="C27" s="99" t="s">
        <v>328</v>
      </c>
      <c r="D27" s="100" t="s">
        <v>324</v>
      </c>
      <c r="E27" s="101">
        <v>1882.1</v>
      </c>
      <c r="F27" s="102" t="s">
        <v>325</v>
      </c>
    </row>
    <row r="28" spans="1:6">
      <c r="A28" s="98" t="s">
        <v>147</v>
      </c>
      <c r="B28" s="98" t="s">
        <v>322</v>
      </c>
      <c r="C28" s="99" t="s">
        <v>329</v>
      </c>
      <c r="D28" s="100" t="s">
        <v>297</v>
      </c>
      <c r="E28" s="101">
        <v>83.78</v>
      </c>
      <c r="F28" s="102" t="s">
        <v>325</v>
      </c>
    </row>
    <row r="29" spans="1:6">
      <c r="A29" s="98" t="s">
        <v>147</v>
      </c>
      <c r="B29" s="98" t="s">
        <v>322</v>
      </c>
      <c r="C29" s="99" t="s">
        <v>330</v>
      </c>
      <c r="D29" s="100" t="s">
        <v>297</v>
      </c>
      <c r="E29" s="101">
        <v>192.34</v>
      </c>
      <c r="F29" s="102" t="s">
        <v>325</v>
      </c>
    </row>
    <row r="30" spans="1:6">
      <c r="A30" s="98" t="s">
        <v>147</v>
      </c>
      <c r="B30" s="98" t="s">
        <v>322</v>
      </c>
      <c r="C30" s="99" t="s">
        <v>331</v>
      </c>
      <c r="D30" s="100" t="s">
        <v>297</v>
      </c>
      <c r="E30" s="101">
        <v>421.26</v>
      </c>
      <c r="F30" s="102" t="s">
        <v>325</v>
      </c>
    </row>
    <row r="31" spans="1:6">
      <c r="A31" s="103" t="s">
        <v>332</v>
      </c>
      <c r="B31" s="103" t="s">
        <v>333</v>
      </c>
      <c r="C31" s="104" t="s">
        <v>334</v>
      </c>
      <c r="D31" s="105" t="s">
        <v>297</v>
      </c>
      <c r="E31" s="106">
        <v>6500</v>
      </c>
      <c r="F31" s="107" t="s">
        <v>335</v>
      </c>
    </row>
    <row r="32" spans="1:6">
      <c r="A32" s="103" t="s">
        <v>332</v>
      </c>
      <c r="B32" s="103" t="s">
        <v>333</v>
      </c>
      <c r="C32" s="104" t="s">
        <v>336</v>
      </c>
      <c r="D32" s="105" t="s">
        <v>297</v>
      </c>
      <c r="E32" s="106">
        <v>7265.26</v>
      </c>
      <c r="F32" s="107" t="s">
        <v>335</v>
      </c>
    </row>
    <row r="33" spans="1:6">
      <c r="A33" s="103" t="s">
        <v>332</v>
      </c>
      <c r="B33" s="103" t="s">
        <v>333</v>
      </c>
      <c r="C33" s="104" t="s">
        <v>337</v>
      </c>
      <c r="D33" s="105" t="s">
        <v>297</v>
      </c>
      <c r="E33" s="106">
        <v>4675.2539999999999</v>
      </c>
      <c r="F33" s="107" t="s">
        <v>335</v>
      </c>
    </row>
    <row r="34" spans="1:6">
      <c r="A34" s="103" t="s">
        <v>332</v>
      </c>
      <c r="B34" s="103" t="s">
        <v>333</v>
      </c>
      <c r="C34" s="104" t="s">
        <v>338</v>
      </c>
      <c r="D34" s="105" t="s">
        <v>297</v>
      </c>
      <c r="E34" s="106">
        <v>16785.5</v>
      </c>
      <c r="F34" s="107" t="s">
        <v>335</v>
      </c>
    </row>
    <row r="35" spans="1:6">
      <c r="A35" s="103" t="s">
        <v>332</v>
      </c>
      <c r="B35" s="103" t="s">
        <v>333</v>
      </c>
      <c r="C35" s="104" t="s">
        <v>339</v>
      </c>
      <c r="D35" s="105" t="s">
        <v>297</v>
      </c>
      <c r="E35" s="106">
        <v>15163</v>
      </c>
      <c r="F35" s="107" t="s">
        <v>335</v>
      </c>
    </row>
    <row r="36" spans="1:6">
      <c r="A36" s="108" t="s">
        <v>190</v>
      </c>
      <c r="B36" s="108" t="s">
        <v>340</v>
      </c>
      <c r="C36" s="109" t="s">
        <v>341</v>
      </c>
      <c r="D36" s="110" t="s">
        <v>297</v>
      </c>
      <c r="E36" s="111">
        <v>2330.5</v>
      </c>
      <c r="F36" s="112" t="s">
        <v>342</v>
      </c>
    </row>
    <row r="37" spans="1:6">
      <c r="A37" s="108" t="s">
        <v>190</v>
      </c>
      <c r="B37" s="108" t="s">
        <v>340</v>
      </c>
      <c r="C37" s="109" t="s">
        <v>343</v>
      </c>
      <c r="D37" s="110"/>
      <c r="E37" s="111">
        <v>1150</v>
      </c>
      <c r="F37" s="112" t="s">
        <v>342</v>
      </c>
    </row>
    <row r="38" spans="1:6" ht="24">
      <c r="A38" s="108" t="s">
        <v>190</v>
      </c>
      <c r="B38" s="108" t="s">
        <v>340</v>
      </c>
      <c r="C38" s="109" t="s">
        <v>344</v>
      </c>
      <c r="D38" s="110" t="s">
        <v>297</v>
      </c>
      <c r="E38" s="111">
        <v>2330.5</v>
      </c>
      <c r="F38" s="112" t="s">
        <v>342</v>
      </c>
    </row>
    <row r="39" spans="1:6" ht="36">
      <c r="A39" s="108" t="s">
        <v>190</v>
      </c>
      <c r="B39" s="108" t="s">
        <v>340</v>
      </c>
      <c r="C39" s="109" t="s">
        <v>345</v>
      </c>
      <c r="D39" s="110" t="s">
        <v>297</v>
      </c>
      <c r="E39" s="111">
        <v>3009</v>
      </c>
      <c r="F39" s="112" t="s">
        <v>342</v>
      </c>
    </row>
    <row r="40" spans="1:6" ht="36">
      <c r="A40" s="108" t="s">
        <v>190</v>
      </c>
      <c r="B40" s="108" t="s">
        <v>340</v>
      </c>
      <c r="C40" s="109" t="s">
        <v>346</v>
      </c>
      <c r="D40" s="110" t="s">
        <v>297</v>
      </c>
      <c r="E40" s="111">
        <v>1150.5</v>
      </c>
      <c r="F40" s="112" t="s">
        <v>342</v>
      </c>
    </row>
    <row r="41" spans="1:6" ht="36">
      <c r="A41" s="108" t="s">
        <v>190</v>
      </c>
      <c r="B41" s="108" t="s">
        <v>340</v>
      </c>
      <c r="C41" s="109" t="s">
        <v>347</v>
      </c>
      <c r="D41" s="110" t="s">
        <v>297</v>
      </c>
      <c r="E41" s="111">
        <v>1150.5</v>
      </c>
      <c r="F41" s="112" t="s">
        <v>342</v>
      </c>
    </row>
    <row r="42" spans="1:6" ht="24">
      <c r="A42" s="108" t="s">
        <v>190</v>
      </c>
      <c r="B42" s="108" t="s">
        <v>340</v>
      </c>
      <c r="C42" s="109" t="s">
        <v>348</v>
      </c>
      <c r="D42" s="110" t="s">
        <v>297</v>
      </c>
      <c r="E42" s="111">
        <v>1947</v>
      </c>
      <c r="F42" s="112" t="s">
        <v>342</v>
      </c>
    </row>
    <row r="43" spans="1:6" ht="22.5" customHeight="1">
      <c r="A43" s="108" t="s">
        <v>190</v>
      </c>
      <c r="B43" s="108" t="s">
        <v>340</v>
      </c>
      <c r="C43" s="109" t="s">
        <v>349</v>
      </c>
      <c r="D43" s="110" t="s">
        <v>297</v>
      </c>
      <c r="E43" s="111">
        <v>2212.5</v>
      </c>
      <c r="F43" s="112" t="s">
        <v>342</v>
      </c>
    </row>
    <row r="44" spans="1:6" ht="18.95" customHeight="1">
      <c r="A44" s="113" t="s">
        <v>350</v>
      </c>
      <c r="B44" s="113" t="s">
        <v>351</v>
      </c>
      <c r="C44" s="114" t="s">
        <v>352</v>
      </c>
      <c r="D44" s="115" t="s">
        <v>297</v>
      </c>
      <c r="E44" s="116">
        <v>11210</v>
      </c>
      <c r="F44" s="117" t="s">
        <v>353</v>
      </c>
    </row>
    <row r="45" spans="1:6" ht="17.100000000000001" customHeight="1">
      <c r="A45" s="113" t="s">
        <v>350</v>
      </c>
      <c r="B45" s="113" t="s">
        <v>351</v>
      </c>
      <c r="C45" s="114" t="s">
        <v>354</v>
      </c>
      <c r="D45" s="115" t="s">
        <v>297</v>
      </c>
      <c r="E45" s="116">
        <v>15692.82</v>
      </c>
      <c r="F45" s="117" t="s">
        <v>353</v>
      </c>
    </row>
    <row r="46" spans="1:6">
      <c r="A46" s="113" t="s">
        <v>350</v>
      </c>
      <c r="B46" s="113" t="s">
        <v>351</v>
      </c>
      <c r="C46" s="114" t="s">
        <v>355</v>
      </c>
      <c r="D46" s="115" t="s">
        <v>297</v>
      </c>
      <c r="E46" s="116">
        <v>342200</v>
      </c>
      <c r="F46" s="117" t="s">
        <v>353</v>
      </c>
    </row>
    <row r="47" spans="1:6" ht="21" customHeight="1">
      <c r="A47" s="113" t="s">
        <v>350</v>
      </c>
      <c r="B47" s="113" t="s">
        <v>351</v>
      </c>
      <c r="C47" s="114" t="s">
        <v>356</v>
      </c>
      <c r="D47" s="115" t="s">
        <v>297</v>
      </c>
      <c r="E47" s="116">
        <v>6254</v>
      </c>
      <c r="F47" s="117" t="s">
        <v>353</v>
      </c>
    </row>
    <row r="48" spans="1:6" ht="14.1" customHeight="1">
      <c r="A48" s="113" t="s">
        <v>350</v>
      </c>
      <c r="B48" s="113" t="s">
        <v>351</v>
      </c>
      <c r="C48" s="114" t="s">
        <v>357</v>
      </c>
      <c r="D48" s="115" t="s">
        <v>297</v>
      </c>
      <c r="E48" s="116">
        <v>531000</v>
      </c>
      <c r="F48" s="117" t="s">
        <v>353</v>
      </c>
    </row>
    <row r="49" spans="1:6" ht="24">
      <c r="A49" s="113" t="s">
        <v>350</v>
      </c>
      <c r="B49" s="113" t="s">
        <v>351</v>
      </c>
      <c r="C49" s="114" t="s">
        <v>358</v>
      </c>
      <c r="D49" s="115" t="s">
        <v>297</v>
      </c>
      <c r="E49" s="116">
        <v>49794.525000000001</v>
      </c>
      <c r="F49" s="117" t="s">
        <v>353</v>
      </c>
    </row>
    <row r="50" spans="1:6">
      <c r="A50" s="113" t="s">
        <v>350</v>
      </c>
      <c r="B50" s="113" t="s">
        <v>351</v>
      </c>
      <c r="C50" s="114" t="s">
        <v>359</v>
      </c>
      <c r="D50" s="115" t="s">
        <v>297</v>
      </c>
      <c r="E50" s="116">
        <v>275000</v>
      </c>
      <c r="F50" s="117" t="s">
        <v>353</v>
      </c>
    </row>
    <row r="51" spans="1:6" ht="24">
      <c r="A51" s="113" t="s">
        <v>350</v>
      </c>
      <c r="B51" s="113" t="s">
        <v>351</v>
      </c>
      <c r="C51" s="114" t="s">
        <v>360</v>
      </c>
      <c r="D51" s="115" t="s">
        <v>297</v>
      </c>
      <c r="E51" s="116">
        <v>8407.5</v>
      </c>
      <c r="F51" s="117" t="s">
        <v>353</v>
      </c>
    </row>
    <row r="52" spans="1:6" ht="15.95" customHeight="1">
      <c r="A52" s="113" t="s">
        <v>350</v>
      </c>
      <c r="B52" s="113" t="s">
        <v>351</v>
      </c>
      <c r="C52" s="114" t="s">
        <v>361</v>
      </c>
      <c r="D52" s="115" t="s">
        <v>297</v>
      </c>
      <c r="E52" s="116">
        <v>96885.151100000003</v>
      </c>
      <c r="F52" s="117" t="s">
        <v>353</v>
      </c>
    </row>
    <row r="53" spans="1:6" ht="15" customHeight="1">
      <c r="A53" s="113" t="s">
        <v>350</v>
      </c>
      <c r="B53" s="113" t="s">
        <v>351</v>
      </c>
      <c r="C53" s="114" t="s">
        <v>362</v>
      </c>
      <c r="D53" s="115" t="s">
        <v>297</v>
      </c>
      <c r="E53" s="116">
        <v>250160</v>
      </c>
      <c r="F53" s="117" t="s">
        <v>353</v>
      </c>
    </row>
    <row r="54" spans="1:6" ht="24">
      <c r="A54" s="113" t="s">
        <v>350</v>
      </c>
      <c r="B54" s="113" t="s">
        <v>351</v>
      </c>
      <c r="C54" s="114" t="s">
        <v>363</v>
      </c>
      <c r="D54" s="115" t="s">
        <v>297</v>
      </c>
      <c r="E54" s="116">
        <v>2950</v>
      </c>
      <c r="F54" s="117" t="s">
        <v>353</v>
      </c>
    </row>
    <row r="55" spans="1:6" ht="14.1" customHeight="1">
      <c r="A55" s="113" t="s">
        <v>350</v>
      </c>
      <c r="B55" s="113" t="s">
        <v>351</v>
      </c>
      <c r="C55" s="114" t="s">
        <v>364</v>
      </c>
      <c r="D55" s="115" t="s">
        <v>297</v>
      </c>
      <c r="E55" s="116">
        <v>226560</v>
      </c>
      <c r="F55" s="117" t="s">
        <v>353</v>
      </c>
    </row>
    <row r="56" spans="1:6" ht="30.75" customHeight="1">
      <c r="A56" s="113" t="s">
        <v>350</v>
      </c>
      <c r="B56" s="113" t="s">
        <v>351</v>
      </c>
      <c r="C56" s="114" t="s">
        <v>365</v>
      </c>
      <c r="D56" s="115" t="s">
        <v>297</v>
      </c>
      <c r="E56" s="116">
        <v>501500</v>
      </c>
      <c r="F56" s="117" t="s">
        <v>353</v>
      </c>
    </row>
    <row r="57" spans="1:6" ht="15" customHeight="1">
      <c r="A57" s="113" t="s">
        <v>350</v>
      </c>
      <c r="B57" s="113" t="s">
        <v>351</v>
      </c>
      <c r="C57" s="114" t="s">
        <v>366</v>
      </c>
      <c r="D57" s="115" t="s">
        <v>297</v>
      </c>
      <c r="E57" s="116">
        <v>41300</v>
      </c>
      <c r="F57" s="117" t="s">
        <v>353</v>
      </c>
    </row>
    <row r="58" spans="1:6" ht="24" customHeight="1">
      <c r="A58" s="113" t="s">
        <v>350</v>
      </c>
      <c r="B58" s="113" t="s">
        <v>351</v>
      </c>
      <c r="C58" s="114" t="s">
        <v>367</v>
      </c>
      <c r="D58" s="115" t="s">
        <v>297</v>
      </c>
      <c r="E58" s="116">
        <v>49560</v>
      </c>
      <c r="F58" s="117" t="s">
        <v>353</v>
      </c>
    </row>
    <row r="59" spans="1:6" ht="14.1" customHeight="1">
      <c r="A59" s="113" t="s">
        <v>350</v>
      </c>
      <c r="B59" s="113" t="s">
        <v>351</v>
      </c>
      <c r="C59" s="114" t="s">
        <v>368</v>
      </c>
      <c r="D59" s="115" t="s">
        <v>297</v>
      </c>
      <c r="E59" s="116">
        <v>188800</v>
      </c>
      <c r="F59" s="117" t="s">
        <v>353</v>
      </c>
    </row>
    <row r="60" spans="1:6" ht="15" customHeight="1">
      <c r="A60" s="113" t="s">
        <v>350</v>
      </c>
      <c r="B60" s="113" t="s">
        <v>351</v>
      </c>
      <c r="C60" s="114" t="s">
        <v>369</v>
      </c>
      <c r="D60" s="115" t="s">
        <v>297</v>
      </c>
      <c r="E60" s="116">
        <v>27140</v>
      </c>
      <c r="F60" s="117" t="s">
        <v>353</v>
      </c>
    </row>
    <row r="61" spans="1:6" ht="15.95" customHeight="1">
      <c r="A61" s="113" t="s">
        <v>350</v>
      </c>
      <c r="B61" s="113" t="s">
        <v>351</v>
      </c>
      <c r="C61" s="114" t="s">
        <v>370</v>
      </c>
      <c r="D61" s="115" t="s">
        <v>297</v>
      </c>
      <c r="E61" s="116">
        <v>49219.1806</v>
      </c>
      <c r="F61" s="117" t="s">
        <v>353</v>
      </c>
    </row>
    <row r="62" spans="1:6" ht="18.95" customHeight="1">
      <c r="A62" s="113" t="s">
        <v>350</v>
      </c>
      <c r="B62" s="113" t="s">
        <v>351</v>
      </c>
      <c r="C62" s="114" t="s">
        <v>371</v>
      </c>
      <c r="D62" s="115" t="s">
        <v>297</v>
      </c>
      <c r="E62" s="116">
        <v>26137.0707</v>
      </c>
      <c r="F62" s="117" t="s">
        <v>353</v>
      </c>
    </row>
    <row r="63" spans="1:6" ht="20.100000000000001" customHeight="1">
      <c r="A63" s="113" t="s">
        <v>350</v>
      </c>
      <c r="B63" s="113" t="s">
        <v>351</v>
      </c>
      <c r="C63" s="114" t="s">
        <v>372</v>
      </c>
      <c r="D63" s="115" t="s">
        <v>297</v>
      </c>
      <c r="E63" s="116">
        <v>105563.74400000001</v>
      </c>
      <c r="F63" s="117" t="s">
        <v>353</v>
      </c>
    </row>
    <row r="64" spans="1:6" ht="18.95" customHeight="1">
      <c r="A64" s="113" t="s">
        <v>350</v>
      </c>
      <c r="B64" s="113" t="s">
        <v>351</v>
      </c>
      <c r="C64" s="114" t="s">
        <v>373</v>
      </c>
      <c r="D64" s="115" t="s">
        <v>297</v>
      </c>
      <c r="E64" s="116">
        <v>6490</v>
      </c>
      <c r="F64" s="117" t="s">
        <v>353</v>
      </c>
    </row>
    <row r="65" spans="1:6" ht="15" customHeight="1">
      <c r="A65" s="113" t="s">
        <v>350</v>
      </c>
      <c r="B65" s="113" t="s">
        <v>351</v>
      </c>
      <c r="C65" s="114" t="s">
        <v>374</v>
      </c>
      <c r="D65" s="115" t="s">
        <v>297</v>
      </c>
      <c r="E65" s="116">
        <v>30335.3338</v>
      </c>
      <c r="F65" s="117" t="s">
        <v>353</v>
      </c>
    </row>
    <row r="66" spans="1:6" ht="24">
      <c r="A66" s="113" t="s">
        <v>350</v>
      </c>
      <c r="B66" s="113" t="s">
        <v>351</v>
      </c>
      <c r="C66" s="114" t="s">
        <v>375</v>
      </c>
      <c r="D66" s="115" t="s">
        <v>297</v>
      </c>
      <c r="E66" s="116">
        <v>72981.654699999999</v>
      </c>
      <c r="F66" s="117" t="s">
        <v>353</v>
      </c>
    </row>
    <row r="67" spans="1:6">
      <c r="A67" s="113" t="s">
        <v>350</v>
      </c>
      <c r="B67" s="113" t="s">
        <v>351</v>
      </c>
      <c r="C67" s="114" t="s">
        <v>376</v>
      </c>
      <c r="D67" s="115" t="s">
        <v>297</v>
      </c>
      <c r="E67" s="116">
        <v>172048.60250000001</v>
      </c>
      <c r="F67" s="117" t="s">
        <v>353</v>
      </c>
    </row>
    <row r="68" spans="1:6">
      <c r="A68" s="113" t="s">
        <v>350</v>
      </c>
      <c r="B68" s="113" t="s">
        <v>351</v>
      </c>
      <c r="C68" s="114" t="s">
        <v>377</v>
      </c>
      <c r="D68" s="115" t="s">
        <v>297</v>
      </c>
      <c r="E68" s="116">
        <v>104465.4</v>
      </c>
      <c r="F68" s="117" t="s">
        <v>353</v>
      </c>
    </row>
    <row r="69" spans="1:6">
      <c r="A69" s="113" t="s">
        <v>350</v>
      </c>
      <c r="B69" s="113" t="s">
        <v>351</v>
      </c>
      <c r="C69" s="114" t="s">
        <v>378</v>
      </c>
      <c r="D69" s="115" t="s">
        <v>297</v>
      </c>
      <c r="E69" s="116">
        <v>8314.2916999999998</v>
      </c>
      <c r="F69" s="117" t="s">
        <v>353</v>
      </c>
    </row>
    <row r="70" spans="1:6">
      <c r="A70" s="113" t="s">
        <v>350</v>
      </c>
      <c r="B70" s="113" t="s">
        <v>351</v>
      </c>
      <c r="C70" s="114" t="s">
        <v>379</v>
      </c>
      <c r="D70" s="115" t="s">
        <v>297</v>
      </c>
      <c r="E70" s="116">
        <v>198806.39999999999</v>
      </c>
      <c r="F70" s="117" t="s">
        <v>353</v>
      </c>
    </row>
    <row r="71" spans="1:6">
      <c r="A71" s="113" t="s">
        <v>350</v>
      </c>
      <c r="B71" s="113" t="s">
        <v>351</v>
      </c>
      <c r="C71" s="114" t="s">
        <v>380</v>
      </c>
      <c r="D71" s="115" t="s">
        <v>297</v>
      </c>
      <c r="E71" s="116">
        <v>11313.84</v>
      </c>
      <c r="F71" s="117" t="s">
        <v>353</v>
      </c>
    </row>
    <row r="72" spans="1:6">
      <c r="A72" s="113" t="s">
        <v>350</v>
      </c>
      <c r="B72" s="113" t="s">
        <v>351</v>
      </c>
      <c r="C72" s="114" t="s">
        <v>381</v>
      </c>
      <c r="D72" s="115" t="s">
        <v>297</v>
      </c>
      <c r="E72" s="116">
        <v>469017.40850000002</v>
      </c>
      <c r="F72" s="117" t="s">
        <v>353</v>
      </c>
    </row>
    <row r="73" spans="1:6" ht="24">
      <c r="A73" s="113" t="s">
        <v>350</v>
      </c>
      <c r="B73" s="113" t="s">
        <v>351</v>
      </c>
      <c r="C73" s="114" t="s">
        <v>382</v>
      </c>
      <c r="D73" s="115" t="s">
        <v>297</v>
      </c>
      <c r="E73" s="116">
        <v>4501.7</v>
      </c>
      <c r="F73" s="117" t="s">
        <v>353</v>
      </c>
    </row>
    <row r="74" spans="1:6">
      <c r="A74" s="113" t="s">
        <v>350</v>
      </c>
      <c r="B74" s="113" t="s">
        <v>351</v>
      </c>
      <c r="C74" s="114" t="s">
        <v>383</v>
      </c>
      <c r="D74" s="115" t="s">
        <v>297</v>
      </c>
      <c r="E74" s="116">
        <v>161582.93400000001</v>
      </c>
      <c r="F74" s="117" t="s">
        <v>353</v>
      </c>
    </row>
    <row r="75" spans="1:6" ht="24">
      <c r="A75" s="113" t="s">
        <v>350</v>
      </c>
      <c r="B75" s="113" t="s">
        <v>351</v>
      </c>
      <c r="C75" s="114" t="s">
        <v>384</v>
      </c>
      <c r="D75" s="115" t="s">
        <v>297</v>
      </c>
      <c r="E75" s="116">
        <v>344224.6911</v>
      </c>
      <c r="F75" s="117" t="s">
        <v>353</v>
      </c>
    </row>
    <row r="76" spans="1:6">
      <c r="A76" s="113" t="s">
        <v>350</v>
      </c>
      <c r="B76" s="113" t="s">
        <v>351</v>
      </c>
      <c r="C76" s="114" t="s">
        <v>385</v>
      </c>
      <c r="D76" s="115" t="s">
        <v>297</v>
      </c>
      <c r="E76" s="116">
        <v>24151.661800000002</v>
      </c>
      <c r="F76" s="117" t="s">
        <v>353</v>
      </c>
    </row>
    <row r="77" spans="1:6">
      <c r="A77" s="113" t="s">
        <v>350</v>
      </c>
      <c r="B77" s="113" t="s">
        <v>351</v>
      </c>
      <c r="C77" s="114" t="s">
        <v>386</v>
      </c>
      <c r="D77" s="115" t="s">
        <v>297</v>
      </c>
      <c r="E77" s="116">
        <v>12836.04</v>
      </c>
      <c r="F77" s="117" t="s">
        <v>353</v>
      </c>
    </row>
    <row r="78" spans="1:6" ht="24">
      <c r="A78" s="113" t="s">
        <v>350</v>
      </c>
      <c r="B78" s="113" t="s">
        <v>351</v>
      </c>
      <c r="C78" s="114" t="s">
        <v>387</v>
      </c>
      <c r="D78" s="115" t="s">
        <v>297</v>
      </c>
      <c r="E78" s="116">
        <v>45994.842499999999</v>
      </c>
      <c r="F78" s="117" t="s">
        <v>353</v>
      </c>
    </row>
    <row r="79" spans="1:6">
      <c r="A79" s="113" t="s">
        <v>350</v>
      </c>
      <c r="B79" s="113" t="s">
        <v>351</v>
      </c>
      <c r="C79" s="114" t="s">
        <v>388</v>
      </c>
      <c r="D79" s="115" t="s">
        <v>297</v>
      </c>
      <c r="E79" s="116">
        <v>111029.4216</v>
      </c>
      <c r="F79" s="117" t="s">
        <v>353</v>
      </c>
    </row>
    <row r="80" spans="1:6">
      <c r="A80" s="113" t="s">
        <v>350</v>
      </c>
      <c r="B80" s="113" t="s">
        <v>351</v>
      </c>
      <c r="C80" s="114" t="s">
        <v>389</v>
      </c>
      <c r="D80" s="115" t="s">
        <v>297</v>
      </c>
      <c r="E80" s="116">
        <v>1770</v>
      </c>
      <c r="F80" s="117" t="s">
        <v>353</v>
      </c>
    </row>
    <row r="81" spans="1:6" ht="24">
      <c r="A81" s="113" t="s">
        <v>350</v>
      </c>
      <c r="B81" s="113" t="s">
        <v>351</v>
      </c>
      <c r="C81" s="114" t="s">
        <v>390</v>
      </c>
      <c r="D81" s="115" t="s">
        <v>297</v>
      </c>
      <c r="E81" s="116">
        <v>4524.9931999999999</v>
      </c>
      <c r="F81" s="117" t="s">
        <v>353</v>
      </c>
    </row>
    <row r="82" spans="1:6" ht="18.75" customHeight="1">
      <c r="A82" s="113" t="s">
        <v>350</v>
      </c>
      <c r="B82" s="113" t="s">
        <v>351</v>
      </c>
      <c r="C82" s="114" t="s">
        <v>391</v>
      </c>
      <c r="D82" s="115" t="s">
        <v>297</v>
      </c>
      <c r="E82" s="116">
        <v>3299.87</v>
      </c>
      <c r="F82" s="117" t="s">
        <v>353</v>
      </c>
    </row>
    <row r="83" spans="1:6" ht="20.25" customHeight="1">
      <c r="A83" s="113" t="s">
        <v>350</v>
      </c>
      <c r="B83" s="113" t="s">
        <v>351</v>
      </c>
      <c r="C83" s="114" t="s">
        <v>392</v>
      </c>
      <c r="D83" s="115" t="s">
        <v>297</v>
      </c>
      <c r="E83" s="116">
        <v>4242.6899999999996</v>
      </c>
      <c r="F83" s="117" t="s">
        <v>353</v>
      </c>
    </row>
    <row r="84" spans="1:6" ht="21.95" customHeight="1">
      <c r="A84" s="113" t="s">
        <v>350</v>
      </c>
      <c r="B84" s="113" t="s">
        <v>351</v>
      </c>
      <c r="C84" s="114" t="s">
        <v>393</v>
      </c>
      <c r="D84" s="115" t="s">
        <v>297</v>
      </c>
      <c r="E84" s="116">
        <v>11859.991</v>
      </c>
      <c r="F84" s="117" t="s">
        <v>353</v>
      </c>
    </row>
    <row r="85" spans="1:6" ht="18" customHeight="1">
      <c r="A85" s="113" t="s">
        <v>350</v>
      </c>
      <c r="B85" s="113" t="s">
        <v>351</v>
      </c>
      <c r="C85" s="114" t="s">
        <v>394</v>
      </c>
      <c r="D85" s="115" t="s">
        <v>297</v>
      </c>
      <c r="E85" s="116">
        <v>1479.9914000000001</v>
      </c>
      <c r="F85" s="117" t="s">
        <v>353</v>
      </c>
    </row>
    <row r="86" spans="1:6" ht="24">
      <c r="A86" s="113" t="s">
        <v>350</v>
      </c>
      <c r="B86" s="113" t="s">
        <v>351</v>
      </c>
      <c r="C86" s="114" t="s">
        <v>395</v>
      </c>
      <c r="D86" s="115" t="s">
        <v>297</v>
      </c>
      <c r="E86" s="116">
        <v>1999.9938</v>
      </c>
      <c r="F86" s="117" t="s">
        <v>353</v>
      </c>
    </row>
    <row r="87" spans="1:6" ht="24">
      <c r="A87" s="113" t="s">
        <v>350</v>
      </c>
      <c r="B87" s="113" t="s">
        <v>351</v>
      </c>
      <c r="C87" s="114" t="s">
        <v>396</v>
      </c>
      <c r="D87" s="115" t="s">
        <v>297</v>
      </c>
      <c r="E87" s="116">
        <v>6938.4</v>
      </c>
      <c r="F87" s="117" t="s">
        <v>353</v>
      </c>
    </row>
    <row r="88" spans="1:6">
      <c r="A88" s="113" t="s">
        <v>350</v>
      </c>
      <c r="B88" s="113" t="s">
        <v>351</v>
      </c>
      <c r="C88" s="114" t="s">
        <v>397</v>
      </c>
      <c r="D88" s="115" t="s">
        <v>297</v>
      </c>
      <c r="E88" s="116">
        <v>938.18259999999998</v>
      </c>
      <c r="F88" s="117" t="s">
        <v>353</v>
      </c>
    </row>
    <row r="89" spans="1:6">
      <c r="A89" s="113" t="s">
        <v>350</v>
      </c>
      <c r="B89" s="113" t="s">
        <v>351</v>
      </c>
      <c r="C89" s="114" t="s">
        <v>398</v>
      </c>
      <c r="D89" s="115" t="s">
        <v>297</v>
      </c>
      <c r="E89" s="116">
        <v>3519.94</v>
      </c>
      <c r="F89" s="117" t="s">
        <v>353</v>
      </c>
    </row>
    <row r="90" spans="1:6" ht="20.100000000000001" customHeight="1">
      <c r="A90" s="113" t="s">
        <v>350</v>
      </c>
      <c r="B90" s="113" t="s">
        <v>351</v>
      </c>
      <c r="C90" s="114" t="s">
        <v>399</v>
      </c>
      <c r="D90" s="115" t="s">
        <v>297</v>
      </c>
      <c r="E90" s="116">
        <v>9</v>
      </c>
      <c r="F90" s="117" t="s">
        <v>353</v>
      </c>
    </row>
    <row r="91" spans="1:6" ht="20.100000000000001" customHeight="1">
      <c r="A91" s="113" t="s">
        <v>350</v>
      </c>
      <c r="B91" s="113" t="s">
        <v>351</v>
      </c>
      <c r="C91" s="114" t="s">
        <v>400</v>
      </c>
      <c r="D91" s="115" t="s">
        <v>297</v>
      </c>
      <c r="E91" s="116">
        <v>63229.120000000003</v>
      </c>
      <c r="F91" s="117" t="s">
        <v>353</v>
      </c>
    </row>
    <row r="92" spans="1:6" ht="24.75" customHeight="1">
      <c r="A92" s="113" t="s">
        <v>350</v>
      </c>
      <c r="B92" s="113" t="s">
        <v>351</v>
      </c>
      <c r="C92" s="114" t="s">
        <v>401</v>
      </c>
      <c r="D92" s="115" t="s">
        <v>297</v>
      </c>
      <c r="E92" s="116">
        <v>475540</v>
      </c>
      <c r="F92" s="117" t="s">
        <v>353</v>
      </c>
    </row>
    <row r="93" spans="1:6">
      <c r="A93" s="113" t="s">
        <v>350</v>
      </c>
      <c r="B93" s="113" t="s">
        <v>351</v>
      </c>
      <c r="C93" s="114" t="s">
        <v>402</v>
      </c>
      <c r="D93" s="115" t="s">
        <v>297</v>
      </c>
      <c r="E93" s="116">
        <v>490481.16</v>
      </c>
      <c r="F93" s="117" t="s">
        <v>353</v>
      </c>
    </row>
    <row r="94" spans="1:6" ht="24">
      <c r="A94" s="113" t="s">
        <v>350</v>
      </c>
      <c r="B94" s="113" t="s">
        <v>351</v>
      </c>
      <c r="C94" s="114" t="s">
        <v>403</v>
      </c>
      <c r="D94" s="115" t="s">
        <v>297</v>
      </c>
      <c r="E94" s="116">
        <v>74340</v>
      </c>
      <c r="F94" s="117" t="s">
        <v>353</v>
      </c>
    </row>
    <row r="95" spans="1:6" ht="15" customHeight="1">
      <c r="A95" s="113" t="s">
        <v>350</v>
      </c>
      <c r="B95" s="113" t="s">
        <v>351</v>
      </c>
      <c r="C95" s="114" t="s">
        <v>404</v>
      </c>
      <c r="D95" s="115" t="s">
        <v>297</v>
      </c>
      <c r="E95" s="116">
        <v>40101.792600000001</v>
      </c>
      <c r="F95" s="117" t="s">
        <v>353</v>
      </c>
    </row>
    <row r="96" spans="1:6" ht="14.1" customHeight="1">
      <c r="A96" s="113" t="s">
        <v>350</v>
      </c>
      <c r="B96" s="113" t="s">
        <v>351</v>
      </c>
      <c r="C96" s="114" t="s">
        <v>405</v>
      </c>
      <c r="D96" s="115" t="s">
        <v>297</v>
      </c>
      <c r="E96" s="116">
        <v>386697.033</v>
      </c>
      <c r="F96" s="117" t="s">
        <v>353</v>
      </c>
    </row>
    <row r="97" spans="1:6">
      <c r="A97" s="113" t="s">
        <v>350</v>
      </c>
      <c r="B97" s="113" t="s">
        <v>351</v>
      </c>
      <c r="C97" s="114" t="s">
        <v>406</v>
      </c>
      <c r="D97" s="115" t="s">
        <v>297</v>
      </c>
      <c r="E97" s="116">
        <v>142177.25599999999</v>
      </c>
      <c r="F97" s="117" t="s">
        <v>353</v>
      </c>
    </row>
    <row r="98" spans="1:6">
      <c r="A98" s="113" t="s">
        <v>350</v>
      </c>
      <c r="B98" s="113" t="s">
        <v>351</v>
      </c>
      <c r="C98" s="114" t="s">
        <v>407</v>
      </c>
      <c r="D98" s="115" t="s">
        <v>297</v>
      </c>
      <c r="E98" s="116">
        <v>26868.6</v>
      </c>
      <c r="F98" s="117" t="s">
        <v>353</v>
      </c>
    </row>
    <row r="99" spans="1:6" ht="24">
      <c r="A99" s="113" t="s">
        <v>350</v>
      </c>
      <c r="B99" s="113" t="s">
        <v>351</v>
      </c>
      <c r="C99" s="114" t="s">
        <v>408</v>
      </c>
      <c r="D99" s="115" t="s">
        <v>297</v>
      </c>
      <c r="E99" s="116">
        <v>1897493.1</v>
      </c>
      <c r="F99" s="117" t="s">
        <v>353</v>
      </c>
    </row>
    <row r="100" spans="1:6">
      <c r="A100" s="113" t="s">
        <v>350</v>
      </c>
      <c r="B100" s="113" t="s">
        <v>351</v>
      </c>
      <c r="C100" s="114" t="s">
        <v>409</v>
      </c>
      <c r="D100" s="115" t="s">
        <v>297</v>
      </c>
      <c r="E100" s="116">
        <v>232041.1</v>
      </c>
      <c r="F100" s="117" t="s">
        <v>353</v>
      </c>
    </row>
    <row r="101" spans="1:6" ht="24">
      <c r="A101" s="113" t="s">
        <v>350</v>
      </c>
      <c r="B101" s="113" t="s">
        <v>351</v>
      </c>
      <c r="C101" s="114" t="s">
        <v>410</v>
      </c>
      <c r="D101" s="115" t="s">
        <v>297</v>
      </c>
      <c r="E101" s="116">
        <v>34703.800000000003</v>
      </c>
      <c r="F101" s="117" t="s">
        <v>353</v>
      </c>
    </row>
    <row r="102" spans="1:6" ht="24">
      <c r="A102" s="113" t="s">
        <v>350</v>
      </c>
      <c r="B102" s="113" t="s">
        <v>351</v>
      </c>
      <c r="C102" s="114" t="s">
        <v>411</v>
      </c>
      <c r="D102" s="115" t="s">
        <v>297</v>
      </c>
      <c r="E102" s="116">
        <v>8903.1</v>
      </c>
      <c r="F102" s="117" t="s">
        <v>353</v>
      </c>
    </row>
    <row r="103" spans="1:6" ht="15.95" customHeight="1">
      <c r="A103" s="113" t="s">
        <v>350</v>
      </c>
      <c r="B103" s="113" t="s">
        <v>351</v>
      </c>
      <c r="C103" s="114" t="s">
        <v>412</v>
      </c>
      <c r="D103" s="115" t="s">
        <v>297</v>
      </c>
      <c r="E103" s="116">
        <v>130316.25</v>
      </c>
      <c r="F103" s="114" t="s">
        <v>353</v>
      </c>
    </row>
    <row r="104" spans="1:6">
      <c r="A104" s="113" t="s">
        <v>350</v>
      </c>
      <c r="B104" s="113" t="s">
        <v>351</v>
      </c>
      <c r="C104" s="114" t="s">
        <v>413</v>
      </c>
      <c r="D104" s="115" t="s">
        <v>297</v>
      </c>
      <c r="E104" s="116">
        <v>22139.75</v>
      </c>
      <c r="F104" s="117" t="s">
        <v>353</v>
      </c>
    </row>
    <row r="105" spans="1:6" ht="24">
      <c r="A105" s="113" t="s">
        <v>350</v>
      </c>
      <c r="B105" s="113" t="s">
        <v>351</v>
      </c>
      <c r="C105" s="114" t="s">
        <v>414</v>
      </c>
      <c r="D105" s="115" t="s">
        <v>297</v>
      </c>
      <c r="E105" s="116">
        <v>62932.232000000004</v>
      </c>
      <c r="F105" s="117" t="s">
        <v>353</v>
      </c>
    </row>
    <row r="106" spans="1:6" ht="24">
      <c r="A106" s="113" t="s">
        <v>350</v>
      </c>
      <c r="B106" s="113" t="s">
        <v>351</v>
      </c>
      <c r="C106" s="114" t="s">
        <v>415</v>
      </c>
      <c r="D106" s="115" t="s">
        <v>297</v>
      </c>
      <c r="E106" s="116">
        <v>62932.232199999999</v>
      </c>
      <c r="F106" s="117" t="s">
        <v>353</v>
      </c>
    </row>
    <row r="107" spans="1:6" ht="24">
      <c r="A107" s="113" t="s">
        <v>350</v>
      </c>
      <c r="B107" s="113" t="s">
        <v>351</v>
      </c>
      <c r="C107" s="114" t="s">
        <v>416</v>
      </c>
      <c r="D107" s="115" t="s">
        <v>297</v>
      </c>
      <c r="E107" s="116">
        <v>57230</v>
      </c>
      <c r="F107" s="117" t="s">
        <v>353</v>
      </c>
    </row>
    <row r="108" spans="1:6">
      <c r="A108" s="113" t="s">
        <v>350</v>
      </c>
      <c r="B108" s="113" t="s">
        <v>351</v>
      </c>
      <c r="C108" s="114" t="s">
        <v>417</v>
      </c>
      <c r="D108" s="115" t="s">
        <v>297</v>
      </c>
      <c r="E108" s="116">
        <v>2549.9917</v>
      </c>
      <c r="F108" s="117" t="s">
        <v>353</v>
      </c>
    </row>
    <row r="109" spans="1:6">
      <c r="A109" s="113" t="s">
        <v>350</v>
      </c>
      <c r="B109" s="113" t="s">
        <v>351</v>
      </c>
      <c r="C109" s="114" t="s">
        <v>418</v>
      </c>
      <c r="D109" s="115" t="s">
        <v>297</v>
      </c>
      <c r="E109" s="116">
        <v>13999.992</v>
      </c>
      <c r="F109" s="117" t="s">
        <v>353</v>
      </c>
    </row>
    <row r="110" spans="1:6">
      <c r="A110" s="113" t="s">
        <v>350</v>
      </c>
      <c r="B110" s="113" t="s">
        <v>351</v>
      </c>
      <c r="C110" s="114" t="s">
        <v>419</v>
      </c>
      <c r="D110" s="115" t="s">
        <v>297</v>
      </c>
      <c r="E110" s="116">
        <v>19383.86</v>
      </c>
      <c r="F110" s="117" t="s">
        <v>353</v>
      </c>
    </row>
    <row r="111" spans="1:6">
      <c r="A111" s="113" t="s">
        <v>350</v>
      </c>
      <c r="B111" s="113" t="s">
        <v>351</v>
      </c>
      <c r="C111" s="114" t="s">
        <v>420</v>
      </c>
      <c r="D111" s="115" t="s">
        <v>297</v>
      </c>
      <c r="E111" s="116">
        <v>250971.84</v>
      </c>
      <c r="F111" s="117" t="s">
        <v>353</v>
      </c>
    </row>
    <row r="112" spans="1:6">
      <c r="A112" s="113" t="s">
        <v>350</v>
      </c>
      <c r="B112" s="113" t="s">
        <v>351</v>
      </c>
      <c r="C112" s="114" t="s">
        <v>421</v>
      </c>
      <c r="D112" s="115" t="s">
        <v>297</v>
      </c>
      <c r="E112" s="116">
        <v>257712</v>
      </c>
      <c r="F112" s="117" t="s">
        <v>353</v>
      </c>
    </row>
    <row r="113" spans="1:6">
      <c r="A113" s="113" t="s">
        <v>350</v>
      </c>
      <c r="B113" s="113" t="s">
        <v>351</v>
      </c>
      <c r="C113" s="114" t="s">
        <v>422</v>
      </c>
      <c r="D113" s="115" t="s">
        <v>297</v>
      </c>
      <c r="E113" s="116">
        <v>3613.16</v>
      </c>
      <c r="F113" s="117" t="s">
        <v>353</v>
      </c>
    </row>
    <row r="114" spans="1:6">
      <c r="A114" s="113" t="s">
        <v>350</v>
      </c>
      <c r="B114" s="113" t="s">
        <v>351</v>
      </c>
      <c r="C114" s="114" t="s">
        <v>423</v>
      </c>
      <c r="D114" s="115" t="s">
        <v>297</v>
      </c>
      <c r="E114" s="116">
        <v>34202.300000000003</v>
      </c>
      <c r="F114" s="117" t="s">
        <v>353</v>
      </c>
    </row>
    <row r="115" spans="1:6">
      <c r="A115" s="113" t="s">
        <v>350</v>
      </c>
      <c r="B115" s="113" t="s">
        <v>351</v>
      </c>
      <c r="C115" s="114" t="s">
        <v>424</v>
      </c>
      <c r="D115" s="115" t="s">
        <v>297</v>
      </c>
      <c r="E115" s="116">
        <v>30336.03</v>
      </c>
      <c r="F115" s="117" t="s">
        <v>353</v>
      </c>
    </row>
    <row r="116" spans="1:6">
      <c r="A116" s="113" t="s">
        <v>350</v>
      </c>
      <c r="B116" s="113" t="s">
        <v>351</v>
      </c>
      <c r="C116" s="114" t="s">
        <v>425</v>
      </c>
      <c r="D116" s="115" t="s">
        <v>297</v>
      </c>
      <c r="E116" s="116">
        <v>1250.8</v>
      </c>
      <c r="F116" s="117" t="s">
        <v>353</v>
      </c>
    </row>
    <row r="117" spans="1:6">
      <c r="A117" s="113" t="s">
        <v>350</v>
      </c>
      <c r="B117" s="113" t="s">
        <v>351</v>
      </c>
      <c r="C117" s="114" t="s">
        <v>426</v>
      </c>
      <c r="D117" s="115" t="s">
        <v>297</v>
      </c>
      <c r="E117" s="116">
        <v>1250.8</v>
      </c>
      <c r="F117" s="117" t="s">
        <v>353</v>
      </c>
    </row>
    <row r="118" spans="1:6">
      <c r="A118" s="113" t="s">
        <v>350</v>
      </c>
      <c r="B118" s="113" t="s">
        <v>351</v>
      </c>
      <c r="C118" s="114" t="s">
        <v>427</v>
      </c>
      <c r="D118" s="115" t="s">
        <v>297</v>
      </c>
      <c r="E118" s="116">
        <v>1250.8</v>
      </c>
      <c r="F118" s="117" t="s">
        <v>353</v>
      </c>
    </row>
    <row r="119" spans="1:6">
      <c r="A119" s="113" t="s">
        <v>350</v>
      </c>
      <c r="B119" s="113" t="s">
        <v>351</v>
      </c>
      <c r="C119" s="114" t="s">
        <v>428</v>
      </c>
      <c r="D119" s="115" t="s">
        <v>297</v>
      </c>
      <c r="E119" s="116">
        <v>21240</v>
      </c>
      <c r="F119" s="117" t="s">
        <v>353</v>
      </c>
    </row>
    <row r="120" spans="1:6">
      <c r="A120" s="113" t="s">
        <v>350</v>
      </c>
      <c r="B120" s="113" t="s">
        <v>351</v>
      </c>
      <c r="C120" s="114" t="s">
        <v>429</v>
      </c>
      <c r="D120" s="115" t="s">
        <v>297</v>
      </c>
      <c r="E120" s="116">
        <v>43960.9</v>
      </c>
      <c r="F120" s="117" t="s">
        <v>353</v>
      </c>
    </row>
    <row r="121" spans="1:6">
      <c r="A121" s="113" t="s">
        <v>350</v>
      </c>
      <c r="B121" s="113" t="s">
        <v>351</v>
      </c>
      <c r="C121" s="114" t="s">
        <v>430</v>
      </c>
      <c r="D121" s="115" t="s">
        <v>297</v>
      </c>
      <c r="E121" s="116">
        <v>13749.996999999999</v>
      </c>
      <c r="F121" s="117" t="s">
        <v>353</v>
      </c>
    </row>
    <row r="122" spans="1:6">
      <c r="A122" s="113" t="s">
        <v>350</v>
      </c>
      <c r="B122" s="113" t="s">
        <v>351</v>
      </c>
      <c r="C122" s="114" t="s">
        <v>431</v>
      </c>
      <c r="D122" s="115" t="s">
        <v>297</v>
      </c>
      <c r="E122" s="116">
        <v>13570</v>
      </c>
      <c r="F122" s="117" t="s">
        <v>353</v>
      </c>
    </row>
    <row r="123" spans="1:6">
      <c r="A123" s="113" t="s">
        <v>350</v>
      </c>
      <c r="B123" s="113" t="s">
        <v>351</v>
      </c>
      <c r="C123" s="114" t="s">
        <v>432</v>
      </c>
      <c r="D123" s="115" t="s">
        <v>297</v>
      </c>
      <c r="E123" s="116">
        <v>4284.71</v>
      </c>
      <c r="F123" s="117" t="s">
        <v>353</v>
      </c>
    </row>
    <row r="124" spans="1:6">
      <c r="A124" s="113" t="s">
        <v>350</v>
      </c>
      <c r="B124" s="113" t="s">
        <v>351</v>
      </c>
      <c r="C124" s="114" t="s">
        <v>433</v>
      </c>
      <c r="D124" s="115" t="s">
        <v>297</v>
      </c>
      <c r="E124" s="116">
        <v>5726.64</v>
      </c>
      <c r="F124" s="117" t="s">
        <v>353</v>
      </c>
    </row>
    <row r="125" spans="1:6">
      <c r="A125" s="113" t="s">
        <v>350</v>
      </c>
      <c r="B125" s="113" t="s">
        <v>351</v>
      </c>
      <c r="C125" s="114" t="s">
        <v>434</v>
      </c>
      <c r="D125" s="115" t="s">
        <v>297</v>
      </c>
      <c r="E125" s="116">
        <v>20650</v>
      </c>
      <c r="F125" s="117" t="s">
        <v>353</v>
      </c>
    </row>
    <row r="126" spans="1:6" ht="12.95" customHeight="1">
      <c r="A126" s="113" t="s">
        <v>350</v>
      </c>
      <c r="B126" s="113" t="s">
        <v>351</v>
      </c>
      <c r="C126" s="114" t="s">
        <v>435</v>
      </c>
      <c r="D126" s="115" t="s">
        <v>297</v>
      </c>
      <c r="E126" s="116">
        <v>575000.01</v>
      </c>
      <c r="F126" s="117" t="s">
        <v>353</v>
      </c>
    </row>
    <row r="127" spans="1:6" ht="24">
      <c r="A127" s="113" t="s">
        <v>350</v>
      </c>
      <c r="B127" s="113" t="s">
        <v>351</v>
      </c>
      <c r="C127" s="114" t="s">
        <v>436</v>
      </c>
      <c r="D127" s="115" t="s">
        <v>297</v>
      </c>
      <c r="E127" s="116">
        <v>2542900</v>
      </c>
      <c r="F127" s="117" t="s">
        <v>353</v>
      </c>
    </row>
    <row r="128" spans="1:6">
      <c r="A128" s="113" t="s">
        <v>350</v>
      </c>
      <c r="B128" s="113" t="s">
        <v>351</v>
      </c>
      <c r="C128" s="114" t="s">
        <v>437</v>
      </c>
      <c r="D128" s="115" t="s">
        <v>297</v>
      </c>
      <c r="E128" s="116">
        <v>172556.12</v>
      </c>
      <c r="F128" s="117" t="s">
        <v>353</v>
      </c>
    </row>
    <row r="129" spans="1:6" ht="24">
      <c r="A129" s="113" t="s">
        <v>350</v>
      </c>
      <c r="B129" s="113" t="s">
        <v>351</v>
      </c>
      <c r="C129" s="114" t="s">
        <v>438</v>
      </c>
      <c r="D129" s="115" t="s">
        <v>297</v>
      </c>
      <c r="E129" s="116">
        <v>44250</v>
      </c>
      <c r="F129" s="117" t="s">
        <v>353</v>
      </c>
    </row>
    <row r="130" spans="1:6">
      <c r="A130" s="113" t="s">
        <v>350</v>
      </c>
      <c r="B130" s="113" t="s">
        <v>351</v>
      </c>
      <c r="C130" s="114" t="s">
        <v>439</v>
      </c>
      <c r="D130" s="115" t="s">
        <v>297</v>
      </c>
      <c r="E130" s="116">
        <v>719492.56279999996</v>
      </c>
      <c r="F130" s="117" t="s">
        <v>353</v>
      </c>
    </row>
    <row r="131" spans="1:6">
      <c r="A131" s="113" t="s">
        <v>350</v>
      </c>
      <c r="B131" s="113" t="s">
        <v>351</v>
      </c>
      <c r="C131" s="114" t="s">
        <v>440</v>
      </c>
      <c r="D131" s="115" t="s">
        <v>297</v>
      </c>
      <c r="E131" s="116">
        <v>816192.43</v>
      </c>
      <c r="F131" s="117" t="s">
        <v>353</v>
      </c>
    </row>
    <row r="132" spans="1:6">
      <c r="A132" s="118" t="s">
        <v>441</v>
      </c>
      <c r="B132" s="118" t="s">
        <v>442</v>
      </c>
      <c r="C132" s="119" t="s">
        <v>443</v>
      </c>
      <c r="D132" s="120" t="s">
        <v>297</v>
      </c>
      <c r="E132" s="121">
        <v>36954.32</v>
      </c>
      <c r="F132" s="122" t="s">
        <v>444</v>
      </c>
    </row>
    <row r="133" spans="1:6" ht="14.1" customHeight="1">
      <c r="A133" s="118" t="s">
        <v>441</v>
      </c>
      <c r="B133" s="118" t="s">
        <v>442</v>
      </c>
      <c r="C133" s="119" t="s">
        <v>445</v>
      </c>
      <c r="D133" s="120" t="s">
        <v>297</v>
      </c>
      <c r="E133" s="121">
        <v>3776</v>
      </c>
      <c r="F133" s="122" t="s">
        <v>444</v>
      </c>
    </row>
    <row r="134" spans="1:6" ht="15.95" customHeight="1">
      <c r="A134" s="118" t="s">
        <v>441</v>
      </c>
      <c r="B134" s="118" t="s">
        <v>442</v>
      </c>
      <c r="C134" s="119" t="s">
        <v>446</v>
      </c>
      <c r="D134" s="120" t="s">
        <v>297</v>
      </c>
      <c r="E134" s="121">
        <v>12390</v>
      </c>
      <c r="F134" s="122" t="s">
        <v>444</v>
      </c>
    </row>
    <row r="135" spans="1:6" ht="15" customHeight="1">
      <c r="A135" s="118" t="s">
        <v>441</v>
      </c>
      <c r="B135" s="118" t="s">
        <v>442</v>
      </c>
      <c r="C135" s="119" t="s">
        <v>447</v>
      </c>
      <c r="D135" s="120" t="s">
        <v>297</v>
      </c>
      <c r="E135" s="121">
        <v>6293.7049999999999</v>
      </c>
      <c r="F135" s="122" t="s">
        <v>444</v>
      </c>
    </row>
    <row r="136" spans="1:6" ht="14.1" customHeight="1">
      <c r="A136" s="118" t="s">
        <v>441</v>
      </c>
      <c r="B136" s="118" t="s">
        <v>442</v>
      </c>
      <c r="C136" s="119" t="s">
        <v>448</v>
      </c>
      <c r="D136" s="120" t="s">
        <v>297</v>
      </c>
      <c r="E136" s="121">
        <v>27200</v>
      </c>
      <c r="F136" s="122" t="s">
        <v>444</v>
      </c>
    </row>
    <row r="137" spans="1:6" ht="24">
      <c r="A137" s="123" t="s">
        <v>269</v>
      </c>
      <c r="B137" s="123" t="s">
        <v>449</v>
      </c>
      <c r="C137" s="124" t="s">
        <v>450</v>
      </c>
      <c r="D137" s="125" t="s">
        <v>297</v>
      </c>
      <c r="E137" s="126">
        <v>109504</v>
      </c>
      <c r="F137" s="127" t="s">
        <v>451</v>
      </c>
    </row>
    <row r="138" spans="1:6" ht="24">
      <c r="A138" s="123" t="s">
        <v>269</v>
      </c>
      <c r="B138" s="123" t="s">
        <v>449</v>
      </c>
      <c r="C138" s="124" t="s">
        <v>452</v>
      </c>
      <c r="D138" s="125" t="s">
        <v>297</v>
      </c>
      <c r="E138" s="126">
        <v>5723</v>
      </c>
      <c r="F138" s="127" t="s">
        <v>451</v>
      </c>
    </row>
    <row r="139" spans="1:6" ht="24">
      <c r="A139" s="88" t="s">
        <v>453</v>
      </c>
      <c r="B139" s="88" t="s">
        <v>454</v>
      </c>
      <c r="C139" s="89" t="s">
        <v>455</v>
      </c>
      <c r="D139" s="90" t="s">
        <v>297</v>
      </c>
      <c r="E139" s="91">
        <v>6200</v>
      </c>
      <c r="F139" s="128" t="s">
        <v>456</v>
      </c>
    </row>
    <row r="140" spans="1:6" ht="36">
      <c r="A140" s="88" t="s">
        <v>453</v>
      </c>
      <c r="B140" s="88" t="s">
        <v>454</v>
      </c>
      <c r="C140" s="89" t="s">
        <v>457</v>
      </c>
      <c r="D140" s="90" t="s">
        <v>297</v>
      </c>
      <c r="E140" s="91">
        <v>86568.53</v>
      </c>
      <c r="F140" s="128" t="s">
        <v>456</v>
      </c>
    </row>
    <row r="141" spans="1:6" ht="36">
      <c r="A141" s="88" t="s">
        <v>453</v>
      </c>
      <c r="B141" s="88" t="s">
        <v>454</v>
      </c>
      <c r="C141" s="89" t="s">
        <v>458</v>
      </c>
      <c r="D141" s="90" t="s">
        <v>297</v>
      </c>
      <c r="E141" s="91">
        <v>100917.38</v>
      </c>
      <c r="F141" s="128" t="s">
        <v>456</v>
      </c>
    </row>
    <row r="142" spans="1:6" ht="15.95" customHeight="1">
      <c r="A142" s="129" t="s">
        <v>163</v>
      </c>
      <c r="B142" s="129" t="s">
        <v>459</v>
      </c>
      <c r="C142" s="130" t="s">
        <v>460</v>
      </c>
      <c r="D142" s="131" t="s">
        <v>297</v>
      </c>
      <c r="E142" s="132">
        <v>1000</v>
      </c>
      <c r="F142" s="133" t="s">
        <v>461</v>
      </c>
    </row>
    <row r="143" spans="1:6">
      <c r="A143" s="129" t="s">
        <v>163</v>
      </c>
      <c r="B143" s="129" t="s">
        <v>459</v>
      </c>
      <c r="C143" s="130" t="s">
        <v>462</v>
      </c>
      <c r="D143" s="131" t="s">
        <v>297</v>
      </c>
      <c r="E143" s="132">
        <v>200</v>
      </c>
      <c r="F143" s="133" t="s">
        <v>461</v>
      </c>
    </row>
    <row r="144" spans="1:6" ht="18" customHeight="1">
      <c r="A144" s="129" t="s">
        <v>163</v>
      </c>
      <c r="B144" s="129" t="s">
        <v>459</v>
      </c>
      <c r="C144" s="130" t="s">
        <v>463</v>
      </c>
      <c r="D144" s="131" t="s">
        <v>297</v>
      </c>
      <c r="E144" s="132">
        <v>500</v>
      </c>
      <c r="F144" s="133" t="s">
        <v>461</v>
      </c>
    </row>
    <row r="145" spans="1:6" ht="17.25" customHeight="1">
      <c r="A145" s="129" t="s">
        <v>163</v>
      </c>
      <c r="B145" s="129" t="s">
        <v>459</v>
      </c>
      <c r="C145" s="130" t="s">
        <v>464</v>
      </c>
      <c r="D145" s="131" t="s">
        <v>465</v>
      </c>
      <c r="E145" s="132">
        <v>197</v>
      </c>
      <c r="F145" s="134" t="s">
        <v>466</v>
      </c>
    </row>
    <row r="146" spans="1:6">
      <c r="A146" s="129" t="s">
        <v>163</v>
      </c>
      <c r="B146" s="129" t="s">
        <v>459</v>
      </c>
      <c r="C146" s="130" t="s">
        <v>467</v>
      </c>
      <c r="D146" s="131" t="s">
        <v>465</v>
      </c>
      <c r="E146" s="132">
        <v>181</v>
      </c>
      <c r="F146" s="134" t="s">
        <v>466</v>
      </c>
    </row>
    <row r="147" spans="1:6">
      <c r="A147" s="129" t="s">
        <v>163</v>
      </c>
      <c r="B147" s="129" t="s">
        <v>459</v>
      </c>
      <c r="C147" s="130" t="s">
        <v>468</v>
      </c>
      <c r="D147" s="131" t="s">
        <v>465</v>
      </c>
      <c r="E147" s="132">
        <v>251</v>
      </c>
      <c r="F147" s="133" t="s">
        <v>466</v>
      </c>
    </row>
    <row r="148" spans="1:6">
      <c r="A148" s="129" t="s">
        <v>163</v>
      </c>
      <c r="B148" s="129" t="s">
        <v>459</v>
      </c>
      <c r="C148" s="130" t="s">
        <v>469</v>
      </c>
      <c r="D148" s="131" t="s">
        <v>465</v>
      </c>
      <c r="E148" s="132">
        <v>230</v>
      </c>
      <c r="F148" s="134" t="s">
        <v>466</v>
      </c>
    </row>
    <row r="149" spans="1:6">
      <c r="A149" s="129" t="s">
        <v>163</v>
      </c>
      <c r="B149" s="129" t="s">
        <v>459</v>
      </c>
      <c r="C149" s="130" t="s">
        <v>470</v>
      </c>
      <c r="D149" s="131" t="s">
        <v>465</v>
      </c>
      <c r="E149" s="132">
        <v>110</v>
      </c>
      <c r="F149" s="133" t="s">
        <v>466</v>
      </c>
    </row>
    <row r="150" spans="1:6">
      <c r="A150" s="88" t="s">
        <v>158</v>
      </c>
      <c r="B150" s="88" t="s">
        <v>471</v>
      </c>
      <c r="C150" s="89" t="s">
        <v>472</v>
      </c>
      <c r="D150" s="90" t="s">
        <v>473</v>
      </c>
      <c r="E150" s="91">
        <v>28.32</v>
      </c>
      <c r="F150" s="128" t="s">
        <v>474</v>
      </c>
    </row>
    <row r="151" spans="1:6" ht="24">
      <c r="A151" s="88" t="s">
        <v>158</v>
      </c>
      <c r="B151" s="88" t="s">
        <v>471</v>
      </c>
      <c r="C151" s="89" t="s">
        <v>475</v>
      </c>
      <c r="D151" s="90" t="s">
        <v>297</v>
      </c>
      <c r="E151" s="91">
        <v>8500</v>
      </c>
      <c r="F151" s="128" t="s">
        <v>474</v>
      </c>
    </row>
    <row r="152" spans="1:6">
      <c r="A152" s="88" t="s">
        <v>158</v>
      </c>
      <c r="B152" s="88" t="s">
        <v>471</v>
      </c>
      <c r="C152" s="89" t="s">
        <v>476</v>
      </c>
      <c r="D152" s="90" t="s">
        <v>297</v>
      </c>
      <c r="E152" s="91">
        <v>81.171999999999997</v>
      </c>
      <c r="F152" s="128" t="s">
        <v>474</v>
      </c>
    </row>
    <row r="153" spans="1:6">
      <c r="A153" s="88" t="s">
        <v>158</v>
      </c>
      <c r="B153" s="88" t="s">
        <v>471</v>
      </c>
      <c r="C153" s="89" t="s">
        <v>477</v>
      </c>
      <c r="D153" s="90" t="s">
        <v>297</v>
      </c>
      <c r="E153" s="91">
        <v>103.3567</v>
      </c>
      <c r="F153" s="128" t="s">
        <v>474</v>
      </c>
    </row>
    <row r="154" spans="1:6">
      <c r="A154" s="88" t="s">
        <v>158</v>
      </c>
      <c r="B154" s="88" t="s">
        <v>471</v>
      </c>
      <c r="C154" s="89" t="s">
        <v>478</v>
      </c>
      <c r="D154" s="90" t="s">
        <v>297</v>
      </c>
      <c r="E154" s="91">
        <v>20.059999999999999</v>
      </c>
      <c r="F154" s="128" t="s">
        <v>474</v>
      </c>
    </row>
    <row r="155" spans="1:6" ht="12.95" customHeight="1">
      <c r="A155" s="88" t="s">
        <v>158</v>
      </c>
      <c r="B155" s="88" t="s">
        <v>471</v>
      </c>
      <c r="C155" s="89" t="s">
        <v>479</v>
      </c>
      <c r="D155" s="90" t="s">
        <v>297</v>
      </c>
      <c r="E155" s="91">
        <v>208.86</v>
      </c>
      <c r="F155" s="128" t="s">
        <v>474</v>
      </c>
    </row>
    <row r="156" spans="1:6" ht="15" customHeight="1">
      <c r="A156" s="88" t="s">
        <v>158</v>
      </c>
      <c r="B156" s="88" t="s">
        <v>471</v>
      </c>
      <c r="C156" s="89" t="s">
        <v>480</v>
      </c>
      <c r="D156" s="90" t="s">
        <v>297</v>
      </c>
      <c r="E156" s="91">
        <v>206.73500000000001</v>
      </c>
      <c r="F156" s="128" t="s">
        <v>474</v>
      </c>
    </row>
    <row r="157" spans="1:6" ht="15" customHeight="1">
      <c r="A157" s="88" t="s">
        <v>158</v>
      </c>
      <c r="B157" s="88" t="s">
        <v>471</v>
      </c>
      <c r="C157" s="89" t="s">
        <v>481</v>
      </c>
      <c r="D157" s="90" t="s">
        <v>297</v>
      </c>
      <c r="E157" s="91">
        <v>43.293999999999997</v>
      </c>
      <c r="F157" s="128" t="s">
        <v>474</v>
      </c>
    </row>
    <row r="158" spans="1:6" ht="15" customHeight="1">
      <c r="A158" s="88" t="s">
        <v>158</v>
      </c>
      <c r="B158" s="88" t="s">
        <v>471</v>
      </c>
      <c r="C158" s="89" t="s">
        <v>482</v>
      </c>
      <c r="D158" s="90" t="s">
        <v>297</v>
      </c>
      <c r="E158" s="91">
        <v>5.9</v>
      </c>
      <c r="F158" s="128" t="s">
        <v>474</v>
      </c>
    </row>
    <row r="159" spans="1:6" ht="15" customHeight="1">
      <c r="A159" s="88" t="s">
        <v>158</v>
      </c>
      <c r="B159" s="88" t="s">
        <v>471</v>
      </c>
      <c r="C159" s="89" t="s">
        <v>483</v>
      </c>
      <c r="D159" s="90" t="s">
        <v>297</v>
      </c>
      <c r="E159" s="91">
        <v>944</v>
      </c>
      <c r="F159" s="128" t="s">
        <v>474</v>
      </c>
    </row>
    <row r="160" spans="1:6" ht="15" customHeight="1">
      <c r="A160" s="88" t="s">
        <v>158</v>
      </c>
      <c r="B160" s="88" t="s">
        <v>471</v>
      </c>
      <c r="C160" s="89" t="s">
        <v>484</v>
      </c>
      <c r="D160" s="90" t="s">
        <v>297</v>
      </c>
      <c r="E160" s="91">
        <v>571.12</v>
      </c>
      <c r="F160" s="128" t="s">
        <v>474</v>
      </c>
    </row>
    <row r="161" spans="1:6" ht="15" customHeight="1">
      <c r="A161" s="88" t="s">
        <v>158</v>
      </c>
      <c r="B161" s="88" t="s">
        <v>471</v>
      </c>
      <c r="C161" s="89" t="s">
        <v>485</v>
      </c>
      <c r="D161" s="90" t="s">
        <v>297</v>
      </c>
      <c r="E161" s="91">
        <v>619.5</v>
      </c>
      <c r="F161" s="128" t="s">
        <v>474</v>
      </c>
    </row>
    <row r="162" spans="1:6" ht="15" customHeight="1">
      <c r="A162" s="88" t="s">
        <v>158</v>
      </c>
      <c r="B162" s="88" t="s">
        <v>471</v>
      </c>
      <c r="C162" s="89" t="s">
        <v>486</v>
      </c>
      <c r="D162" s="90" t="s">
        <v>297</v>
      </c>
      <c r="E162" s="91">
        <v>100.3</v>
      </c>
      <c r="F162" s="128" t="s">
        <v>474</v>
      </c>
    </row>
    <row r="163" spans="1:6" ht="14.1" customHeight="1">
      <c r="A163" s="88" t="s">
        <v>158</v>
      </c>
      <c r="B163" s="88" t="s">
        <v>471</v>
      </c>
      <c r="C163" s="89" t="s">
        <v>487</v>
      </c>
      <c r="D163" s="90" t="s">
        <v>297</v>
      </c>
      <c r="E163" s="91">
        <v>33.630000000000003</v>
      </c>
      <c r="F163" s="128" t="s">
        <v>474</v>
      </c>
    </row>
    <row r="164" spans="1:6">
      <c r="A164" s="88" t="s">
        <v>158</v>
      </c>
      <c r="B164" s="88" t="s">
        <v>471</v>
      </c>
      <c r="C164" s="89" t="s">
        <v>488</v>
      </c>
      <c r="D164" s="90" t="s">
        <v>297</v>
      </c>
      <c r="E164" s="91">
        <v>44.25</v>
      </c>
      <c r="F164" s="128" t="s">
        <v>474</v>
      </c>
    </row>
    <row r="165" spans="1:6">
      <c r="A165" s="88" t="s">
        <v>158</v>
      </c>
      <c r="B165" s="88" t="s">
        <v>471</v>
      </c>
      <c r="C165" s="89" t="s">
        <v>489</v>
      </c>
      <c r="D165" s="90" t="s">
        <v>297</v>
      </c>
      <c r="E165" s="91">
        <v>855.5</v>
      </c>
      <c r="F165" s="128" t="s">
        <v>474</v>
      </c>
    </row>
    <row r="166" spans="1:6">
      <c r="A166" s="88" t="s">
        <v>158</v>
      </c>
      <c r="B166" s="88" t="s">
        <v>471</v>
      </c>
      <c r="C166" s="89" t="s">
        <v>490</v>
      </c>
      <c r="D166" s="90" t="s">
        <v>297</v>
      </c>
      <c r="E166" s="91">
        <v>60.2273</v>
      </c>
      <c r="F166" s="128" t="s">
        <v>474</v>
      </c>
    </row>
    <row r="167" spans="1:6">
      <c r="A167" s="88" t="s">
        <v>158</v>
      </c>
      <c r="B167" s="88" t="s">
        <v>471</v>
      </c>
      <c r="C167" s="89" t="s">
        <v>491</v>
      </c>
      <c r="D167" s="90" t="s">
        <v>297</v>
      </c>
      <c r="E167" s="91">
        <v>102.8133</v>
      </c>
      <c r="F167" s="128" t="s">
        <v>474</v>
      </c>
    </row>
    <row r="168" spans="1:6">
      <c r="A168" s="88" t="s">
        <v>158</v>
      </c>
      <c r="B168" s="88" t="s">
        <v>471</v>
      </c>
      <c r="C168" s="89" t="s">
        <v>492</v>
      </c>
      <c r="D168" s="90" t="s">
        <v>297</v>
      </c>
      <c r="E168" s="91">
        <v>3030.43</v>
      </c>
      <c r="F168" s="128" t="s">
        <v>474</v>
      </c>
    </row>
    <row r="169" spans="1:6">
      <c r="A169" s="88" t="s">
        <v>158</v>
      </c>
      <c r="B169" s="88" t="s">
        <v>471</v>
      </c>
      <c r="C169" s="89" t="s">
        <v>493</v>
      </c>
      <c r="D169" s="90" t="s">
        <v>297</v>
      </c>
      <c r="E169" s="91">
        <v>858.45</v>
      </c>
      <c r="F169" s="128" t="s">
        <v>474</v>
      </c>
    </row>
    <row r="170" spans="1:6">
      <c r="A170" s="88" t="s">
        <v>158</v>
      </c>
      <c r="B170" s="88" t="s">
        <v>471</v>
      </c>
      <c r="C170" s="89" t="s">
        <v>494</v>
      </c>
      <c r="D170" s="90" t="s">
        <v>297</v>
      </c>
      <c r="E170" s="91">
        <v>206.72329999999999</v>
      </c>
      <c r="F170" s="128" t="s">
        <v>474</v>
      </c>
    </row>
    <row r="171" spans="1:6" ht="15.95" customHeight="1">
      <c r="A171" s="88" t="s">
        <v>158</v>
      </c>
      <c r="B171" s="88" t="s">
        <v>471</v>
      </c>
      <c r="C171" s="89" t="s">
        <v>495</v>
      </c>
      <c r="D171" s="90" t="s">
        <v>297</v>
      </c>
      <c r="E171" s="91">
        <v>4425</v>
      </c>
      <c r="F171" s="128" t="s">
        <v>474</v>
      </c>
    </row>
    <row r="172" spans="1:6" ht="24">
      <c r="A172" s="88" t="s">
        <v>158</v>
      </c>
      <c r="B172" s="88" t="s">
        <v>471</v>
      </c>
      <c r="C172" s="89" t="s">
        <v>496</v>
      </c>
      <c r="D172" s="90" t="s">
        <v>297</v>
      </c>
      <c r="E172" s="91">
        <v>13500.0026</v>
      </c>
      <c r="F172" s="128" t="s">
        <v>474</v>
      </c>
    </row>
    <row r="173" spans="1:6" ht="20.25" customHeight="1">
      <c r="A173" s="88" t="s">
        <v>158</v>
      </c>
      <c r="B173" s="88" t="s">
        <v>471</v>
      </c>
      <c r="C173" s="89" t="s">
        <v>497</v>
      </c>
      <c r="D173" s="90" t="s">
        <v>297</v>
      </c>
      <c r="E173" s="91">
        <v>1416</v>
      </c>
      <c r="F173" s="128" t="s">
        <v>474</v>
      </c>
    </row>
    <row r="174" spans="1:6" ht="21" customHeight="1">
      <c r="A174" s="88" t="s">
        <v>158</v>
      </c>
      <c r="B174" s="88" t="s">
        <v>471</v>
      </c>
      <c r="C174" s="89" t="s">
        <v>498</v>
      </c>
      <c r="D174" s="90" t="s">
        <v>297</v>
      </c>
      <c r="E174" s="91">
        <v>3.54</v>
      </c>
      <c r="F174" s="135" t="s">
        <v>474</v>
      </c>
    </row>
    <row r="175" spans="1:6" ht="18" customHeight="1">
      <c r="A175" s="88" t="s">
        <v>158</v>
      </c>
      <c r="B175" s="88" t="s">
        <v>471</v>
      </c>
      <c r="C175" s="89" t="s">
        <v>499</v>
      </c>
      <c r="D175" s="90" t="s">
        <v>297</v>
      </c>
      <c r="E175" s="91">
        <v>73.16</v>
      </c>
      <c r="F175" s="128" t="s">
        <v>474</v>
      </c>
    </row>
    <row r="176" spans="1:6" ht="20.25" customHeight="1">
      <c r="A176" s="88" t="s">
        <v>158</v>
      </c>
      <c r="B176" s="88" t="s">
        <v>471</v>
      </c>
      <c r="C176" s="89" t="s">
        <v>500</v>
      </c>
      <c r="D176" s="90" t="s">
        <v>297</v>
      </c>
      <c r="E176" s="91">
        <v>548.26499999999999</v>
      </c>
      <c r="F176" s="128" t="s">
        <v>474</v>
      </c>
    </row>
    <row r="177" spans="1:6" ht="25.5" customHeight="1">
      <c r="A177" s="88" t="s">
        <v>158</v>
      </c>
      <c r="B177" s="88" t="s">
        <v>471</v>
      </c>
      <c r="C177" s="89" t="s">
        <v>501</v>
      </c>
      <c r="D177" s="90" t="s">
        <v>297</v>
      </c>
      <c r="E177" s="91">
        <v>526.32500000000005</v>
      </c>
      <c r="F177" s="128" t="s">
        <v>474</v>
      </c>
    </row>
    <row r="178" spans="1:6" ht="19.5" customHeight="1">
      <c r="A178" s="88" t="s">
        <v>158</v>
      </c>
      <c r="B178" s="88" t="s">
        <v>471</v>
      </c>
      <c r="C178" s="89" t="s">
        <v>502</v>
      </c>
      <c r="D178" s="90" t="s">
        <v>297</v>
      </c>
      <c r="E178" s="91">
        <v>3.54</v>
      </c>
      <c r="F178" s="135" t="s">
        <v>474</v>
      </c>
    </row>
    <row r="179" spans="1:6" ht="27.75" customHeight="1">
      <c r="A179" s="88" t="s">
        <v>158</v>
      </c>
      <c r="B179" s="88" t="s">
        <v>471</v>
      </c>
      <c r="C179" s="89" t="s">
        <v>503</v>
      </c>
      <c r="D179" s="90" t="s">
        <v>297</v>
      </c>
      <c r="E179" s="91">
        <v>265.5</v>
      </c>
      <c r="F179" s="128" t="s">
        <v>474</v>
      </c>
    </row>
    <row r="180" spans="1:6" ht="21.75" customHeight="1">
      <c r="A180" s="136" t="s">
        <v>96</v>
      </c>
      <c r="B180" s="136" t="s">
        <v>504</v>
      </c>
      <c r="C180" s="137" t="s">
        <v>505</v>
      </c>
      <c r="D180" s="138" t="s">
        <v>297</v>
      </c>
      <c r="E180" s="139">
        <v>1.9823999999999999</v>
      </c>
      <c r="F180" s="140" t="s">
        <v>506</v>
      </c>
    </row>
    <row r="181" spans="1:6" ht="22.5" customHeight="1">
      <c r="A181" s="88" t="s">
        <v>145</v>
      </c>
      <c r="B181" s="88" t="s">
        <v>507</v>
      </c>
      <c r="C181" s="89" t="s">
        <v>508</v>
      </c>
      <c r="D181" s="90" t="s">
        <v>297</v>
      </c>
      <c r="E181" s="91">
        <v>7773.84</v>
      </c>
      <c r="F181" s="128" t="s">
        <v>509</v>
      </c>
    </row>
    <row r="182" spans="1:6" ht="24">
      <c r="A182" s="88" t="s">
        <v>145</v>
      </c>
      <c r="B182" s="88" t="s">
        <v>507</v>
      </c>
      <c r="C182" s="89" t="s">
        <v>510</v>
      </c>
      <c r="D182" s="90" t="s">
        <v>297</v>
      </c>
      <c r="E182" s="91">
        <v>9343.24</v>
      </c>
      <c r="F182" s="128" t="s">
        <v>509</v>
      </c>
    </row>
    <row r="183" spans="1:6" ht="23.25" customHeight="1">
      <c r="A183" s="88" t="s">
        <v>145</v>
      </c>
      <c r="B183" s="88" t="s">
        <v>507</v>
      </c>
      <c r="C183" s="89" t="s">
        <v>511</v>
      </c>
      <c r="D183" s="90" t="s">
        <v>297</v>
      </c>
      <c r="E183" s="91">
        <v>10915</v>
      </c>
      <c r="F183" s="128" t="s">
        <v>509</v>
      </c>
    </row>
    <row r="184" spans="1:6" ht="20.25" customHeight="1">
      <c r="A184" s="88" t="s">
        <v>145</v>
      </c>
      <c r="B184" s="88" t="s">
        <v>507</v>
      </c>
      <c r="C184" s="89" t="s">
        <v>512</v>
      </c>
      <c r="D184" s="90" t="s">
        <v>297</v>
      </c>
      <c r="E184" s="91">
        <v>3923.5</v>
      </c>
      <c r="F184" s="128" t="s">
        <v>509</v>
      </c>
    </row>
    <row r="185" spans="1:6" ht="14.1" customHeight="1">
      <c r="A185" s="88" t="s">
        <v>145</v>
      </c>
      <c r="B185" s="88" t="s">
        <v>507</v>
      </c>
      <c r="C185" s="89" t="s">
        <v>513</v>
      </c>
      <c r="D185" s="90" t="s">
        <v>297</v>
      </c>
      <c r="E185" s="91">
        <v>4543</v>
      </c>
      <c r="F185" s="128" t="s">
        <v>509</v>
      </c>
    </row>
    <row r="186" spans="1:6" ht="17.100000000000001" customHeight="1">
      <c r="A186" s="88" t="s">
        <v>145</v>
      </c>
      <c r="B186" s="88" t="s">
        <v>507</v>
      </c>
      <c r="C186" s="89" t="s">
        <v>514</v>
      </c>
      <c r="D186" s="90" t="s">
        <v>297</v>
      </c>
      <c r="E186" s="91">
        <v>9204</v>
      </c>
      <c r="F186" s="128" t="s">
        <v>509</v>
      </c>
    </row>
    <row r="187" spans="1:6" ht="15.95" customHeight="1">
      <c r="A187" s="88" t="s">
        <v>145</v>
      </c>
      <c r="B187" s="88" t="s">
        <v>507</v>
      </c>
      <c r="C187" s="89" t="s">
        <v>515</v>
      </c>
      <c r="D187" s="90" t="s">
        <v>297</v>
      </c>
      <c r="E187" s="91">
        <v>1239</v>
      </c>
      <c r="F187" s="128" t="s">
        <v>509</v>
      </c>
    </row>
    <row r="188" spans="1:6" ht="15.95" customHeight="1">
      <c r="A188" s="88" t="s">
        <v>145</v>
      </c>
      <c r="B188" s="88" t="s">
        <v>507</v>
      </c>
      <c r="C188" s="89" t="s">
        <v>516</v>
      </c>
      <c r="D188" s="90" t="s">
        <v>297</v>
      </c>
      <c r="E188" s="91">
        <v>1239</v>
      </c>
      <c r="F188" s="128" t="s">
        <v>509</v>
      </c>
    </row>
    <row r="189" spans="1:6" ht="32.25" customHeight="1">
      <c r="A189" s="141" t="s">
        <v>116</v>
      </c>
      <c r="B189" s="141" t="s">
        <v>517</v>
      </c>
      <c r="C189" s="141" t="s">
        <v>518</v>
      </c>
      <c r="D189" s="142" t="s">
        <v>297</v>
      </c>
      <c r="E189" s="143">
        <v>54999.99</v>
      </c>
      <c r="F189" s="144" t="s">
        <v>519</v>
      </c>
    </row>
    <row r="190" spans="1:6" ht="30.75" customHeight="1">
      <c r="A190" s="141" t="s">
        <v>116</v>
      </c>
      <c r="B190" s="141" t="s">
        <v>517</v>
      </c>
      <c r="C190" s="141" t="s">
        <v>520</v>
      </c>
      <c r="D190" s="142" t="s">
        <v>297</v>
      </c>
      <c r="E190" s="143">
        <v>17023.8</v>
      </c>
      <c r="F190" s="144" t="s">
        <v>519</v>
      </c>
    </row>
    <row r="191" spans="1:6" ht="25.5" customHeight="1">
      <c r="A191" s="145" t="s">
        <v>521</v>
      </c>
      <c r="B191" s="141" t="s">
        <v>517</v>
      </c>
      <c r="C191" s="146" t="s">
        <v>522</v>
      </c>
      <c r="D191" s="147" t="s">
        <v>297</v>
      </c>
      <c r="E191" s="148">
        <v>4130</v>
      </c>
      <c r="F191" s="149" t="s">
        <v>523</v>
      </c>
    </row>
    <row r="192" spans="1:6" ht="15.95" customHeight="1">
      <c r="A192" s="145" t="s">
        <v>521</v>
      </c>
      <c r="B192" s="141" t="s">
        <v>517</v>
      </c>
      <c r="C192" s="146" t="s">
        <v>524</v>
      </c>
      <c r="D192" s="147" t="s">
        <v>297</v>
      </c>
      <c r="E192" s="148">
        <v>16048</v>
      </c>
      <c r="F192" s="149" t="s">
        <v>523</v>
      </c>
    </row>
    <row r="193" spans="1:6" ht="27.75" customHeight="1">
      <c r="A193" s="145" t="s">
        <v>521</v>
      </c>
      <c r="B193" s="141" t="s">
        <v>517</v>
      </c>
      <c r="C193" s="146" t="s">
        <v>525</v>
      </c>
      <c r="D193" s="150" t="s">
        <v>297</v>
      </c>
      <c r="E193" s="148">
        <v>24502.7</v>
      </c>
      <c r="F193" s="149" t="s">
        <v>523</v>
      </c>
    </row>
    <row r="194" spans="1:6" ht="34.5" customHeight="1">
      <c r="A194" s="141" t="s">
        <v>115</v>
      </c>
      <c r="B194" s="141" t="s">
        <v>517</v>
      </c>
      <c r="C194" s="141" t="s">
        <v>526</v>
      </c>
      <c r="D194" s="142" t="s">
        <v>297</v>
      </c>
      <c r="E194" s="143">
        <v>715000</v>
      </c>
      <c r="F194" s="144" t="s">
        <v>527</v>
      </c>
    </row>
    <row r="195" spans="1:6" ht="23.25" customHeight="1">
      <c r="A195" s="141" t="s">
        <v>528</v>
      </c>
      <c r="B195" s="141" t="s">
        <v>517</v>
      </c>
      <c r="C195" s="141" t="s">
        <v>529</v>
      </c>
      <c r="D195" s="142" t="s">
        <v>297</v>
      </c>
      <c r="E195" s="143">
        <v>60742.81</v>
      </c>
      <c r="F195" s="144" t="s">
        <v>519</v>
      </c>
    </row>
    <row r="196" spans="1:6" ht="25.5" customHeight="1">
      <c r="A196" s="113" t="s">
        <v>528</v>
      </c>
      <c r="B196" s="141" t="s">
        <v>517</v>
      </c>
      <c r="C196" s="141" t="s">
        <v>530</v>
      </c>
      <c r="D196" s="142" t="s">
        <v>297</v>
      </c>
      <c r="E196" s="143">
        <v>30385</v>
      </c>
      <c r="F196" s="144" t="s">
        <v>519</v>
      </c>
    </row>
    <row r="197" spans="1:6" ht="24">
      <c r="A197" s="141" t="s">
        <v>528</v>
      </c>
      <c r="B197" s="141" t="s">
        <v>517</v>
      </c>
      <c r="C197" s="141" t="s">
        <v>531</v>
      </c>
      <c r="D197" s="142" t="s">
        <v>297</v>
      </c>
      <c r="E197" s="143">
        <v>79818.740000000005</v>
      </c>
      <c r="F197" s="144" t="s">
        <v>519</v>
      </c>
    </row>
    <row r="198" spans="1:6" ht="24">
      <c r="A198" s="113" t="s">
        <v>528</v>
      </c>
      <c r="B198" s="141" t="s">
        <v>517</v>
      </c>
      <c r="C198" s="141" t="s">
        <v>532</v>
      </c>
      <c r="D198" s="142" t="s">
        <v>297</v>
      </c>
      <c r="E198" s="143">
        <v>4500</v>
      </c>
      <c r="F198" s="144" t="s">
        <v>533</v>
      </c>
    </row>
    <row r="199" spans="1:6" ht="24">
      <c r="A199" s="113" t="s">
        <v>528</v>
      </c>
      <c r="B199" s="141" t="s">
        <v>517</v>
      </c>
      <c r="C199" s="114" t="s">
        <v>534</v>
      </c>
      <c r="D199" s="115" t="s">
        <v>297</v>
      </c>
      <c r="E199" s="116">
        <v>44840</v>
      </c>
      <c r="F199" s="117" t="s">
        <v>535</v>
      </c>
    </row>
    <row r="200" spans="1:6" ht="14.1" customHeight="1">
      <c r="A200" s="141" t="s">
        <v>528</v>
      </c>
      <c r="B200" s="141" t="s">
        <v>517</v>
      </c>
      <c r="C200" s="141" t="s">
        <v>536</v>
      </c>
      <c r="D200" s="142" t="s">
        <v>297</v>
      </c>
      <c r="E200" s="143">
        <v>8850</v>
      </c>
      <c r="F200" s="144" t="s">
        <v>519</v>
      </c>
    </row>
    <row r="201" spans="1:6" ht="14.1" customHeight="1">
      <c r="A201" s="113" t="s">
        <v>537</v>
      </c>
      <c r="B201" s="141" t="s">
        <v>517</v>
      </c>
      <c r="C201" s="151" t="s">
        <v>538</v>
      </c>
      <c r="D201" s="152" t="s">
        <v>297</v>
      </c>
      <c r="E201" s="153">
        <v>45459.5</v>
      </c>
      <c r="F201" s="154" t="s">
        <v>539</v>
      </c>
    </row>
    <row r="202" spans="1:6" ht="15.95" customHeight="1">
      <c r="A202" s="113" t="s">
        <v>537</v>
      </c>
      <c r="B202" s="141" t="s">
        <v>517</v>
      </c>
      <c r="C202" s="151" t="s">
        <v>540</v>
      </c>
      <c r="D202" s="152" t="s">
        <v>297</v>
      </c>
      <c r="E202" s="153">
        <v>7500</v>
      </c>
      <c r="F202" s="154" t="s">
        <v>541</v>
      </c>
    </row>
    <row r="203" spans="1:6" ht="15" customHeight="1">
      <c r="A203" s="155" t="s">
        <v>172</v>
      </c>
      <c r="B203" s="155" t="s">
        <v>542</v>
      </c>
      <c r="C203" s="156" t="s">
        <v>543</v>
      </c>
      <c r="D203" s="157" t="s">
        <v>297</v>
      </c>
      <c r="E203" s="158">
        <v>68.44</v>
      </c>
      <c r="F203" s="159" t="s">
        <v>544</v>
      </c>
    </row>
    <row r="204" spans="1:6" ht="15" customHeight="1">
      <c r="A204" s="155" t="s">
        <v>172</v>
      </c>
      <c r="B204" s="155" t="s">
        <v>542</v>
      </c>
      <c r="C204" s="156" t="s">
        <v>545</v>
      </c>
      <c r="D204" s="157" t="s">
        <v>297</v>
      </c>
      <c r="E204" s="158">
        <v>3935.3</v>
      </c>
      <c r="F204" s="159" t="s">
        <v>544</v>
      </c>
    </row>
    <row r="205" spans="1:6" ht="14.1" customHeight="1">
      <c r="A205" s="155" t="s">
        <v>172</v>
      </c>
      <c r="B205" s="155" t="s">
        <v>542</v>
      </c>
      <c r="C205" s="156" t="s">
        <v>546</v>
      </c>
      <c r="D205" s="157" t="s">
        <v>297</v>
      </c>
      <c r="E205" s="158">
        <v>1548</v>
      </c>
      <c r="F205" s="159" t="s">
        <v>544</v>
      </c>
    </row>
    <row r="206" spans="1:6" ht="12.95" customHeight="1">
      <c r="A206" s="155" t="s">
        <v>172</v>
      </c>
      <c r="B206" s="155" t="s">
        <v>542</v>
      </c>
      <c r="C206" s="156" t="s">
        <v>547</v>
      </c>
      <c r="D206" s="157" t="s">
        <v>297</v>
      </c>
      <c r="E206" s="158">
        <v>130</v>
      </c>
      <c r="F206" s="159" t="s">
        <v>544</v>
      </c>
    </row>
    <row r="207" spans="1:6">
      <c r="A207" s="155" t="s">
        <v>172</v>
      </c>
      <c r="B207" s="155" t="s">
        <v>542</v>
      </c>
      <c r="C207" s="156" t="s">
        <v>548</v>
      </c>
      <c r="D207" s="157" t="s">
        <v>297</v>
      </c>
      <c r="E207" s="158">
        <v>341.02</v>
      </c>
      <c r="F207" s="159" t="s">
        <v>544</v>
      </c>
    </row>
    <row r="208" spans="1:6">
      <c r="A208" s="155" t="s">
        <v>172</v>
      </c>
      <c r="B208" s="155" t="s">
        <v>542</v>
      </c>
      <c r="C208" s="156" t="s">
        <v>549</v>
      </c>
      <c r="D208" s="157" t="s">
        <v>297</v>
      </c>
      <c r="E208" s="158">
        <v>120</v>
      </c>
      <c r="F208" s="159" t="s">
        <v>544</v>
      </c>
    </row>
    <row r="209" spans="1:6">
      <c r="A209" s="155" t="s">
        <v>172</v>
      </c>
      <c r="B209" s="155" t="s">
        <v>542</v>
      </c>
      <c r="C209" s="156" t="s">
        <v>550</v>
      </c>
      <c r="D209" s="157" t="s">
        <v>465</v>
      </c>
      <c r="E209" s="158">
        <v>57.784999999999997</v>
      </c>
      <c r="F209" s="159" t="s">
        <v>544</v>
      </c>
    </row>
    <row r="210" spans="1:6">
      <c r="A210" s="155" t="s">
        <v>172</v>
      </c>
      <c r="B210" s="155" t="s">
        <v>542</v>
      </c>
      <c r="C210" s="156" t="s">
        <v>551</v>
      </c>
      <c r="D210" s="157" t="s">
        <v>465</v>
      </c>
      <c r="E210" s="158">
        <v>118</v>
      </c>
      <c r="F210" s="159" t="s">
        <v>544</v>
      </c>
    </row>
    <row r="211" spans="1:6">
      <c r="A211" s="155" t="s">
        <v>172</v>
      </c>
      <c r="B211" s="155" t="s">
        <v>542</v>
      </c>
      <c r="C211" s="156" t="s">
        <v>552</v>
      </c>
      <c r="D211" s="157" t="s">
        <v>465</v>
      </c>
      <c r="E211" s="158">
        <v>138.06</v>
      </c>
      <c r="F211" s="159" t="s">
        <v>544</v>
      </c>
    </row>
    <row r="212" spans="1:6">
      <c r="A212" s="155" t="s">
        <v>172</v>
      </c>
      <c r="B212" s="155" t="s">
        <v>542</v>
      </c>
      <c r="C212" s="156" t="s">
        <v>553</v>
      </c>
      <c r="D212" s="157" t="s">
        <v>465</v>
      </c>
      <c r="E212" s="158">
        <v>136.88</v>
      </c>
      <c r="F212" s="159" t="s">
        <v>544</v>
      </c>
    </row>
    <row r="213" spans="1:6" ht="14.1" customHeight="1">
      <c r="A213" s="155" t="s">
        <v>172</v>
      </c>
      <c r="B213" s="155" t="s">
        <v>542</v>
      </c>
      <c r="C213" s="156" t="s">
        <v>554</v>
      </c>
      <c r="D213" s="157" t="s">
        <v>297</v>
      </c>
      <c r="E213" s="158">
        <v>270</v>
      </c>
      <c r="F213" s="159" t="s">
        <v>544</v>
      </c>
    </row>
    <row r="214" spans="1:6" ht="15" customHeight="1">
      <c r="A214" s="155" t="s">
        <v>172</v>
      </c>
      <c r="B214" s="155" t="s">
        <v>542</v>
      </c>
      <c r="C214" s="156" t="s">
        <v>555</v>
      </c>
      <c r="D214" s="157" t="s">
        <v>297</v>
      </c>
      <c r="E214" s="158">
        <v>300</v>
      </c>
      <c r="F214" s="159" t="s">
        <v>544</v>
      </c>
    </row>
    <row r="215" spans="1:6">
      <c r="A215" s="155" t="s">
        <v>172</v>
      </c>
      <c r="B215" s="155" t="s">
        <v>542</v>
      </c>
      <c r="C215" s="156" t="s">
        <v>556</v>
      </c>
      <c r="D215" s="157" t="s">
        <v>297</v>
      </c>
      <c r="E215" s="158">
        <v>160</v>
      </c>
      <c r="F215" s="159" t="s">
        <v>544</v>
      </c>
    </row>
    <row r="216" spans="1:6">
      <c r="A216" s="155" t="s">
        <v>172</v>
      </c>
      <c r="B216" s="155" t="s">
        <v>542</v>
      </c>
      <c r="C216" s="156" t="s">
        <v>557</v>
      </c>
      <c r="D216" s="157" t="s">
        <v>297</v>
      </c>
      <c r="E216" s="158">
        <v>728.06</v>
      </c>
      <c r="F216" s="159" t="s">
        <v>544</v>
      </c>
    </row>
    <row r="217" spans="1:6">
      <c r="A217" s="155" t="s">
        <v>172</v>
      </c>
      <c r="B217" s="155" t="s">
        <v>542</v>
      </c>
      <c r="C217" s="156" t="s">
        <v>558</v>
      </c>
      <c r="D217" s="157" t="s">
        <v>297</v>
      </c>
      <c r="E217" s="158">
        <v>125</v>
      </c>
      <c r="F217" s="159" t="s">
        <v>544</v>
      </c>
    </row>
    <row r="218" spans="1:6">
      <c r="A218" s="160" t="s">
        <v>559</v>
      </c>
      <c r="B218" s="160" t="s">
        <v>560</v>
      </c>
      <c r="C218" s="161" t="s">
        <v>561</v>
      </c>
      <c r="D218" s="162" t="s">
        <v>297</v>
      </c>
      <c r="E218" s="163">
        <v>7123.8959999999997</v>
      </c>
      <c r="F218" s="164" t="s">
        <v>562</v>
      </c>
    </row>
    <row r="219" spans="1:6">
      <c r="A219" s="160" t="s">
        <v>559</v>
      </c>
      <c r="B219" s="160" t="s">
        <v>560</v>
      </c>
      <c r="C219" s="161" t="s">
        <v>563</v>
      </c>
      <c r="D219" s="165" t="s">
        <v>297</v>
      </c>
      <c r="E219" s="166">
        <v>13570</v>
      </c>
      <c r="F219" s="167" t="s">
        <v>562</v>
      </c>
    </row>
    <row r="220" spans="1:6" ht="19.5" customHeight="1">
      <c r="A220" s="168" t="s">
        <v>178</v>
      </c>
      <c r="B220" s="168" t="s">
        <v>564</v>
      </c>
      <c r="C220" s="169" t="s">
        <v>565</v>
      </c>
      <c r="D220" s="170" t="s">
        <v>297</v>
      </c>
      <c r="E220" s="171">
        <v>6938.4</v>
      </c>
      <c r="F220" s="172" t="s">
        <v>566</v>
      </c>
    </row>
    <row r="221" spans="1:6" ht="15.95" customHeight="1">
      <c r="A221" s="173" t="s">
        <v>178</v>
      </c>
      <c r="B221" s="168" t="s">
        <v>564</v>
      </c>
      <c r="C221" s="174" t="s">
        <v>567</v>
      </c>
      <c r="D221" s="175" t="s">
        <v>297</v>
      </c>
      <c r="E221" s="176">
        <v>11800</v>
      </c>
      <c r="F221" s="177" t="s">
        <v>568</v>
      </c>
    </row>
    <row r="222" spans="1:6" ht="15.95" customHeight="1">
      <c r="A222" s="173" t="s">
        <v>178</v>
      </c>
      <c r="B222" s="168" t="s">
        <v>564</v>
      </c>
      <c r="C222" s="174" t="s">
        <v>569</v>
      </c>
      <c r="D222" s="175" t="s">
        <v>297</v>
      </c>
      <c r="E222" s="176">
        <v>10620</v>
      </c>
      <c r="F222" s="177" t="s">
        <v>568</v>
      </c>
    </row>
    <row r="223" spans="1:6">
      <c r="A223" s="168" t="s">
        <v>178</v>
      </c>
      <c r="B223" s="168" t="s">
        <v>564</v>
      </c>
      <c r="C223" s="169" t="s">
        <v>570</v>
      </c>
      <c r="D223" s="170" t="s">
        <v>297</v>
      </c>
      <c r="E223" s="171">
        <v>8142</v>
      </c>
      <c r="F223" s="172" t="s">
        <v>566</v>
      </c>
    </row>
    <row r="224" spans="1:6">
      <c r="A224" s="173" t="s">
        <v>178</v>
      </c>
      <c r="B224" s="168" t="s">
        <v>564</v>
      </c>
      <c r="C224" s="174" t="s">
        <v>571</v>
      </c>
      <c r="D224" s="175" t="s">
        <v>297</v>
      </c>
      <c r="E224" s="176">
        <v>11227.8771</v>
      </c>
      <c r="F224" s="178" t="s">
        <v>568</v>
      </c>
    </row>
    <row r="225" spans="1:6" ht="21.75" customHeight="1">
      <c r="A225" s="168" t="s">
        <v>178</v>
      </c>
      <c r="B225" s="168" t="s">
        <v>564</v>
      </c>
      <c r="C225" s="169" t="s">
        <v>572</v>
      </c>
      <c r="D225" s="170" t="s">
        <v>297</v>
      </c>
      <c r="E225" s="171">
        <v>8496</v>
      </c>
      <c r="F225" s="172" t="s">
        <v>566</v>
      </c>
    </row>
    <row r="226" spans="1:6" ht="23.25" customHeight="1">
      <c r="A226" s="168" t="s">
        <v>178</v>
      </c>
      <c r="B226" s="168" t="s">
        <v>564</v>
      </c>
      <c r="C226" s="169" t="s">
        <v>573</v>
      </c>
      <c r="D226" s="179" t="s">
        <v>297</v>
      </c>
      <c r="E226" s="180">
        <v>5605</v>
      </c>
      <c r="F226" s="181" t="s">
        <v>566</v>
      </c>
    </row>
    <row r="227" spans="1:6" ht="23.25" customHeight="1">
      <c r="A227" s="173" t="s">
        <v>178</v>
      </c>
      <c r="B227" s="168" t="s">
        <v>564</v>
      </c>
      <c r="C227" s="174" t="s">
        <v>574</v>
      </c>
      <c r="D227" s="175" t="s">
        <v>297</v>
      </c>
      <c r="E227" s="176">
        <v>14160</v>
      </c>
      <c r="F227" s="178" t="s">
        <v>568</v>
      </c>
    </row>
    <row r="228" spans="1:6" ht="24">
      <c r="A228" s="168" t="s">
        <v>178</v>
      </c>
      <c r="B228" s="168" t="s">
        <v>564</v>
      </c>
      <c r="C228" s="169" t="s">
        <v>575</v>
      </c>
      <c r="D228" s="170" t="s">
        <v>297</v>
      </c>
      <c r="E228" s="171">
        <v>1121</v>
      </c>
      <c r="F228" s="172" t="s">
        <v>566</v>
      </c>
    </row>
    <row r="229" spans="1:6" ht="24">
      <c r="A229" s="173" t="s">
        <v>178</v>
      </c>
      <c r="B229" s="168" t="s">
        <v>564</v>
      </c>
      <c r="C229" s="174" t="s">
        <v>576</v>
      </c>
      <c r="D229" s="175" t="s">
        <v>297</v>
      </c>
      <c r="E229" s="176">
        <v>450</v>
      </c>
      <c r="F229" s="178" t="s">
        <v>568</v>
      </c>
    </row>
    <row r="230" spans="1:6" ht="24">
      <c r="A230" s="168" t="s">
        <v>178</v>
      </c>
      <c r="B230" s="168" t="s">
        <v>564</v>
      </c>
      <c r="C230" s="169" t="s">
        <v>577</v>
      </c>
      <c r="D230" s="170" t="s">
        <v>297</v>
      </c>
      <c r="E230" s="171">
        <v>5900</v>
      </c>
      <c r="F230" s="172" t="s">
        <v>566</v>
      </c>
    </row>
    <row r="231" spans="1:6" ht="24">
      <c r="A231" s="173" t="s">
        <v>178</v>
      </c>
      <c r="B231" s="168" t="s">
        <v>564</v>
      </c>
      <c r="C231" s="174" t="s">
        <v>578</v>
      </c>
      <c r="D231" s="175" t="s">
        <v>297</v>
      </c>
      <c r="E231" s="176">
        <v>14160</v>
      </c>
      <c r="F231" s="178" t="s">
        <v>568</v>
      </c>
    </row>
    <row r="232" spans="1:6">
      <c r="A232" s="168" t="s">
        <v>178</v>
      </c>
      <c r="B232" s="168" t="s">
        <v>564</v>
      </c>
      <c r="C232" s="169" t="s">
        <v>579</v>
      </c>
      <c r="D232" s="170" t="s">
        <v>297</v>
      </c>
      <c r="E232" s="171">
        <v>18880</v>
      </c>
      <c r="F232" s="181" t="s">
        <v>566</v>
      </c>
    </row>
    <row r="233" spans="1:6" ht="24">
      <c r="A233" s="168" t="s">
        <v>178</v>
      </c>
      <c r="B233" s="168" t="s">
        <v>564</v>
      </c>
      <c r="C233" s="169" t="s">
        <v>580</v>
      </c>
      <c r="D233" s="170" t="s">
        <v>297</v>
      </c>
      <c r="E233" s="171">
        <v>4130</v>
      </c>
      <c r="F233" s="181" t="s">
        <v>566</v>
      </c>
    </row>
    <row r="234" spans="1:6">
      <c r="A234" s="168" t="s">
        <v>178</v>
      </c>
      <c r="B234" s="168" t="s">
        <v>564</v>
      </c>
      <c r="C234" s="169" t="s">
        <v>581</v>
      </c>
      <c r="D234" s="170" t="s">
        <v>297</v>
      </c>
      <c r="E234" s="171">
        <v>2950</v>
      </c>
      <c r="F234" s="181" t="s">
        <v>566</v>
      </c>
    </row>
    <row r="235" spans="1:6" ht="24">
      <c r="A235" s="173" t="s">
        <v>178</v>
      </c>
      <c r="B235" s="168" t="s">
        <v>564</v>
      </c>
      <c r="C235" s="174" t="s">
        <v>582</v>
      </c>
      <c r="D235" s="175" t="s">
        <v>297</v>
      </c>
      <c r="E235" s="176">
        <v>7949.66</v>
      </c>
      <c r="F235" s="178" t="s">
        <v>568</v>
      </c>
    </row>
    <row r="236" spans="1:6">
      <c r="A236" s="173" t="s">
        <v>178</v>
      </c>
      <c r="B236" s="168" t="s">
        <v>564</v>
      </c>
      <c r="C236" s="174" t="s">
        <v>583</v>
      </c>
      <c r="D236" s="175" t="s">
        <v>297</v>
      </c>
      <c r="E236" s="176">
        <v>1303.9000000000001</v>
      </c>
      <c r="F236" s="178" t="s">
        <v>568</v>
      </c>
    </row>
    <row r="237" spans="1:6" ht="24">
      <c r="A237" s="173" t="s">
        <v>178</v>
      </c>
      <c r="B237" s="168" t="s">
        <v>564</v>
      </c>
      <c r="C237" s="174" t="s">
        <v>584</v>
      </c>
      <c r="D237" s="175" t="s">
        <v>297</v>
      </c>
      <c r="E237" s="176">
        <v>7949.66</v>
      </c>
      <c r="F237" s="178" t="s">
        <v>568</v>
      </c>
    </row>
    <row r="238" spans="1:6" ht="24">
      <c r="A238" s="173" t="s">
        <v>178</v>
      </c>
      <c r="B238" s="168" t="s">
        <v>564</v>
      </c>
      <c r="C238" s="174" t="s">
        <v>585</v>
      </c>
      <c r="D238" s="175" t="s">
        <v>297</v>
      </c>
      <c r="E238" s="176">
        <v>9912</v>
      </c>
      <c r="F238" s="178" t="s">
        <v>568</v>
      </c>
    </row>
    <row r="239" spans="1:6" ht="19.5" customHeight="1">
      <c r="A239" s="168" t="s">
        <v>178</v>
      </c>
      <c r="B239" s="168" t="s">
        <v>564</v>
      </c>
      <c r="C239" s="182" t="s">
        <v>586</v>
      </c>
      <c r="D239" s="179" t="s">
        <v>297</v>
      </c>
      <c r="E239" s="180">
        <v>14004.83</v>
      </c>
      <c r="F239" s="181" t="s">
        <v>566</v>
      </c>
    </row>
    <row r="240" spans="1:6" ht="20.25" customHeight="1">
      <c r="A240" s="168" t="s">
        <v>178</v>
      </c>
      <c r="B240" s="168" t="s">
        <v>564</v>
      </c>
      <c r="C240" s="169" t="s">
        <v>587</v>
      </c>
      <c r="D240" s="170" t="s">
        <v>297</v>
      </c>
      <c r="E240" s="171">
        <v>12019.008</v>
      </c>
      <c r="F240" s="181" t="s">
        <v>566</v>
      </c>
    </row>
    <row r="241" spans="1:6" ht="24">
      <c r="A241" s="168" t="s">
        <v>178</v>
      </c>
      <c r="B241" s="168" t="s">
        <v>564</v>
      </c>
      <c r="C241" s="169" t="s">
        <v>588</v>
      </c>
      <c r="D241" s="179" t="s">
        <v>297</v>
      </c>
      <c r="E241" s="180">
        <v>4378.9799999999996</v>
      </c>
      <c r="F241" s="181" t="s">
        <v>568</v>
      </c>
    </row>
    <row r="242" spans="1:6" ht="24">
      <c r="A242" s="168" t="s">
        <v>178</v>
      </c>
      <c r="B242" s="168" t="s">
        <v>564</v>
      </c>
      <c r="C242" s="169" t="s">
        <v>589</v>
      </c>
      <c r="D242" s="170" t="s">
        <v>297</v>
      </c>
      <c r="E242" s="171">
        <v>3482.18</v>
      </c>
      <c r="F242" s="172" t="s">
        <v>566</v>
      </c>
    </row>
    <row r="243" spans="1:6" ht="24">
      <c r="A243" s="168" t="s">
        <v>178</v>
      </c>
      <c r="B243" s="168" t="s">
        <v>564</v>
      </c>
      <c r="C243" s="169" t="s">
        <v>590</v>
      </c>
      <c r="D243" s="170" t="s">
        <v>297</v>
      </c>
      <c r="E243" s="171">
        <v>6755.7359999999999</v>
      </c>
      <c r="F243" s="181" t="s">
        <v>566</v>
      </c>
    </row>
    <row r="244" spans="1:6" ht="12.95" customHeight="1">
      <c r="A244" s="183" t="s">
        <v>114</v>
      </c>
      <c r="B244" s="183" t="s">
        <v>591</v>
      </c>
      <c r="C244" s="184" t="s">
        <v>592</v>
      </c>
      <c r="D244" s="185" t="s">
        <v>297</v>
      </c>
      <c r="E244" s="186"/>
      <c r="F244" s="187" t="s">
        <v>593</v>
      </c>
    </row>
    <row r="245" spans="1:6" ht="24">
      <c r="A245" s="188" t="s">
        <v>192</v>
      </c>
      <c r="B245" s="188" t="s">
        <v>594</v>
      </c>
      <c r="C245" s="189" t="s">
        <v>595</v>
      </c>
      <c r="D245" s="190" t="s">
        <v>297</v>
      </c>
      <c r="E245" s="191">
        <v>36028.94</v>
      </c>
      <c r="F245" s="192" t="s">
        <v>596</v>
      </c>
    </row>
    <row r="246" spans="1:6">
      <c r="A246" s="188" t="s">
        <v>192</v>
      </c>
      <c r="B246" s="188" t="s">
        <v>594</v>
      </c>
      <c r="C246" s="189" t="s">
        <v>597</v>
      </c>
      <c r="D246" s="190" t="s">
        <v>297</v>
      </c>
      <c r="E246" s="191">
        <v>30591.5</v>
      </c>
      <c r="F246" s="192" t="s">
        <v>596</v>
      </c>
    </row>
    <row r="247" spans="1:6">
      <c r="A247" s="188" t="s">
        <v>192</v>
      </c>
      <c r="B247" s="188" t="s">
        <v>594</v>
      </c>
      <c r="C247" s="189" t="s">
        <v>598</v>
      </c>
      <c r="D247" s="190" t="s">
        <v>297</v>
      </c>
      <c r="E247" s="191">
        <v>626.58000000000004</v>
      </c>
      <c r="F247" s="192" t="s">
        <v>596</v>
      </c>
    </row>
    <row r="248" spans="1:6" ht="24">
      <c r="A248" s="188" t="s">
        <v>192</v>
      </c>
      <c r="B248" s="188" t="s">
        <v>594</v>
      </c>
      <c r="C248" s="189" t="s">
        <v>599</v>
      </c>
      <c r="D248" s="190" t="s">
        <v>297</v>
      </c>
      <c r="E248" s="191">
        <v>62031.42</v>
      </c>
      <c r="F248" s="192" t="s">
        <v>596</v>
      </c>
    </row>
    <row r="249" spans="1:6">
      <c r="A249" s="88" t="s">
        <v>100</v>
      </c>
      <c r="B249" s="88" t="s">
        <v>600</v>
      </c>
      <c r="C249" s="89" t="s">
        <v>601</v>
      </c>
      <c r="D249" s="90" t="s">
        <v>297</v>
      </c>
      <c r="E249" s="91">
        <v>60</v>
      </c>
      <c r="F249" s="128" t="s">
        <v>602</v>
      </c>
    </row>
    <row r="250" spans="1:6">
      <c r="A250" s="193" t="s">
        <v>603</v>
      </c>
      <c r="B250" s="193" t="s">
        <v>604</v>
      </c>
      <c r="C250" s="194" t="s">
        <v>605</v>
      </c>
      <c r="D250" s="195" t="s">
        <v>297</v>
      </c>
      <c r="E250" s="196">
        <v>487.34</v>
      </c>
      <c r="F250" s="197" t="s">
        <v>606</v>
      </c>
    </row>
    <row r="251" spans="1:6">
      <c r="A251" s="193" t="s">
        <v>603</v>
      </c>
      <c r="B251" s="193" t="s">
        <v>604</v>
      </c>
      <c r="C251" s="194" t="s">
        <v>607</v>
      </c>
      <c r="D251" s="195" t="s">
        <v>297</v>
      </c>
      <c r="E251" s="196">
        <v>88.5</v>
      </c>
      <c r="F251" s="197" t="s">
        <v>606</v>
      </c>
    </row>
    <row r="252" spans="1:6">
      <c r="A252" s="198" t="s">
        <v>142</v>
      </c>
      <c r="B252" s="198" t="s">
        <v>608</v>
      </c>
      <c r="C252" s="199" t="s">
        <v>609</v>
      </c>
      <c r="D252" s="200" t="s">
        <v>297</v>
      </c>
      <c r="E252" s="201">
        <v>177</v>
      </c>
      <c r="F252" s="202" t="s">
        <v>610</v>
      </c>
    </row>
    <row r="253" spans="1:6" ht="36">
      <c r="A253" s="198" t="s">
        <v>142</v>
      </c>
      <c r="B253" s="198" t="s">
        <v>608</v>
      </c>
      <c r="C253" s="199" t="s">
        <v>611</v>
      </c>
      <c r="D253" s="200" t="s">
        <v>297</v>
      </c>
      <c r="E253" s="201">
        <v>5959</v>
      </c>
      <c r="F253" s="202" t="s">
        <v>610</v>
      </c>
    </row>
    <row r="254" spans="1:6">
      <c r="A254" s="88" t="s">
        <v>150</v>
      </c>
      <c r="B254" s="88" t="s">
        <v>612</v>
      </c>
      <c r="C254" s="89" t="s">
        <v>613</v>
      </c>
      <c r="D254" s="90" t="s">
        <v>614</v>
      </c>
      <c r="E254" s="91">
        <v>18.88</v>
      </c>
      <c r="F254" s="92" t="s">
        <v>615</v>
      </c>
    </row>
    <row r="255" spans="1:6">
      <c r="A255" s="88" t="s">
        <v>155</v>
      </c>
      <c r="B255" s="88" t="s">
        <v>616</v>
      </c>
      <c r="C255" s="89" t="s">
        <v>617</v>
      </c>
      <c r="D255" s="90" t="s">
        <v>297</v>
      </c>
      <c r="E255" s="91">
        <v>4124.1000000000004</v>
      </c>
      <c r="F255" s="92" t="s">
        <v>618</v>
      </c>
    </row>
    <row r="256" spans="1:6" ht="19.5" customHeight="1">
      <c r="A256" s="88" t="s">
        <v>155</v>
      </c>
      <c r="B256" s="88" t="s">
        <v>616</v>
      </c>
      <c r="C256" s="89" t="s">
        <v>619</v>
      </c>
      <c r="D256" s="90" t="s">
        <v>297</v>
      </c>
      <c r="E256" s="91">
        <v>4737.7</v>
      </c>
      <c r="F256" s="92" t="s">
        <v>618</v>
      </c>
    </row>
    <row r="257" spans="1:6">
      <c r="A257" s="88" t="s">
        <v>155</v>
      </c>
      <c r="B257" s="88" t="s">
        <v>616</v>
      </c>
      <c r="C257" s="89" t="s">
        <v>620</v>
      </c>
      <c r="D257" s="90" t="s">
        <v>297</v>
      </c>
      <c r="E257" s="91">
        <v>1239</v>
      </c>
      <c r="F257" s="92" t="s">
        <v>618</v>
      </c>
    </row>
    <row r="258" spans="1:6" ht="24">
      <c r="A258" s="198" t="s">
        <v>250</v>
      </c>
      <c r="B258" s="198" t="s">
        <v>621</v>
      </c>
      <c r="C258" s="199" t="s">
        <v>622</v>
      </c>
      <c r="D258" s="200" t="s">
        <v>297</v>
      </c>
      <c r="E258" s="201">
        <v>711.54</v>
      </c>
      <c r="F258" s="202" t="s">
        <v>610</v>
      </c>
    </row>
    <row r="259" spans="1:6" ht="23.25" customHeight="1">
      <c r="A259" s="198" t="s">
        <v>250</v>
      </c>
      <c r="B259" s="198" t="s">
        <v>621</v>
      </c>
      <c r="C259" s="199" t="s">
        <v>623</v>
      </c>
      <c r="D259" s="200" t="s">
        <v>297</v>
      </c>
      <c r="E259" s="201">
        <v>30.68</v>
      </c>
      <c r="F259" s="202" t="s">
        <v>610</v>
      </c>
    </row>
    <row r="260" spans="1:6" ht="17.25" customHeight="1">
      <c r="A260" s="198" t="s">
        <v>250</v>
      </c>
      <c r="B260" s="198" t="s">
        <v>621</v>
      </c>
      <c r="C260" s="199" t="s">
        <v>624</v>
      </c>
      <c r="D260" s="200" t="s">
        <v>297</v>
      </c>
      <c r="E260" s="201">
        <v>93.22</v>
      </c>
      <c r="F260" s="202" t="s">
        <v>625</v>
      </c>
    </row>
    <row r="261" spans="1:6" ht="15" customHeight="1">
      <c r="A261" s="198" t="s">
        <v>250</v>
      </c>
      <c r="B261" s="198" t="s">
        <v>621</v>
      </c>
      <c r="C261" s="199" t="s">
        <v>626</v>
      </c>
      <c r="D261" s="200" t="s">
        <v>297</v>
      </c>
      <c r="E261" s="201">
        <v>140.125</v>
      </c>
      <c r="F261" s="202" t="s">
        <v>625</v>
      </c>
    </row>
    <row r="262" spans="1:6">
      <c r="A262" s="198" t="s">
        <v>250</v>
      </c>
      <c r="B262" s="198" t="s">
        <v>621</v>
      </c>
      <c r="C262" s="199" t="s">
        <v>627</v>
      </c>
      <c r="D262" s="200" t="s">
        <v>297</v>
      </c>
      <c r="E262" s="201">
        <v>194.7</v>
      </c>
      <c r="F262" s="202" t="s">
        <v>625</v>
      </c>
    </row>
    <row r="263" spans="1:6">
      <c r="A263" s="198" t="s">
        <v>250</v>
      </c>
      <c r="B263" s="198" t="s">
        <v>621</v>
      </c>
      <c r="C263" s="199" t="s">
        <v>628</v>
      </c>
      <c r="D263" s="200" t="s">
        <v>297</v>
      </c>
      <c r="E263" s="201">
        <v>334.82499999999999</v>
      </c>
      <c r="F263" s="202" t="s">
        <v>625</v>
      </c>
    </row>
    <row r="264" spans="1:6">
      <c r="A264" s="198" t="s">
        <v>250</v>
      </c>
      <c r="B264" s="198" t="s">
        <v>621</v>
      </c>
      <c r="C264" s="199" t="s">
        <v>629</v>
      </c>
      <c r="D264" s="200" t="s">
        <v>297</v>
      </c>
      <c r="E264" s="201">
        <v>474.36</v>
      </c>
      <c r="F264" s="202" t="s">
        <v>625</v>
      </c>
    </row>
    <row r="265" spans="1:6">
      <c r="A265" s="198" t="s">
        <v>250</v>
      </c>
      <c r="B265" s="198" t="s">
        <v>621</v>
      </c>
      <c r="C265" s="199" t="s">
        <v>630</v>
      </c>
      <c r="D265" s="200" t="s">
        <v>297</v>
      </c>
      <c r="E265" s="201">
        <v>548.70000000000005</v>
      </c>
      <c r="F265" s="202" t="s">
        <v>625</v>
      </c>
    </row>
    <row r="266" spans="1:6">
      <c r="A266" s="198" t="s">
        <v>250</v>
      </c>
      <c r="B266" s="198" t="s">
        <v>621</v>
      </c>
      <c r="C266" s="199" t="s">
        <v>631</v>
      </c>
      <c r="D266" s="200" t="s">
        <v>297</v>
      </c>
      <c r="E266" s="201">
        <v>628.94000000000005</v>
      </c>
      <c r="F266" s="202" t="s">
        <v>625</v>
      </c>
    </row>
    <row r="267" spans="1:6">
      <c r="A267" s="198" t="s">
        <v>250</v>
      </c>
      <c r="B267" s="198" t="s">
        <v>621</v>
      </c>
      <c r="C267" s="199" t="s">
        <v>632</v>
      </c>
      <c r="D267" s="200" t="s">
        <v>297</v>
      </c>
      <c r="E267" s="201">
        <v>401.2</v>
      </c>
      <c r="F267" s="202" t="s">
        <v>625</v>
      </c>
    </row>
    <row r="268" spans="1:6">
      <c r="A268" s="198" t="s">
        <v>250</v>
      </c>
      <c r="B268" s="198" t="s">
        <v>621</v>
      </c>
      <c r="C268" s="199" t="s">
        <v>633</v>
      </c>
      <c r="D268" s="200" t="s">
        <v>297</v>
      </c>
      <c r="E268" s="201">
        <v>526.57500000000005</v>
      </c>
      <c r="F268" s="202" t="s">
        <v>625</v>
      </c>
    </row>
    <row r="269" spans="1:6">
      <c r="A269" s="198" t="s">
        <v>250</v>
      </c>
      <c r="B269" s="198" t="s">
        <v>621</v>
      </c>
      <c r="C269" s="199" t="s">
        <v>634</v>
      </c>
      <c r="D269" s="200" t="s">
        <v>324</v>
      </c>
      <c r="E269" s="201">
        <v>175.82</v>
      </c>
      <c r="F269" s="202" t="s">
        <v>625</v>
      </c>
    </row>
    <row r="270" spans="1:6">
      <c r="A270" s="198" t="s">
        <v>250</v>
      </c>
      <c r="B270" s="198" t="s">
        <v>621</v>
      </c>
      <c r="C270" s="199" t="s">
        <v>635</v>
      </c>
      <c r="D270" s="200" t="s">
        <v>324</v>
      </c>
      <c r="E270" s="201">
        <v>531</v>
      </c>
      <c r="F270" s="202" t="s">
        <v>625</v>
      </c>
    </row>
    <row r="271" spans="1:6">
      <c r="A271" s="198" t="s">
        <v>250</v>
      </c>
      <c r="B271" s="198" t="s">
        <v>621</v>
      </c>
      <c r="C271" s="199" t="s">
        <v>636</v>
      </c>
      <c r="D271" s="200" t="s">
        <v>324</v>
      </c>
      <c r="E271" s="201">
        <v>233.64</v>
      </c>
      <c r="F271" s="202" t="s">
        <v>625</v>
      </c>
    </row>
    <row r="272" spans="1:6">
      <c r="A272" s="198" t="s">
        <v>250</v>
      </c>
      <c r="B272" s="198" t="s">
        <v>621</v>
      </c>
      <c r="C272" s="199" t="s">
        <v>637</v>
      </c>
      <c r="D272" s="200" t="s">
        <v>324</v>
      </c>
      <c r="E272" s="201">
        <v>260.00110000000001</v>
      </c>
      <c r="F272" s="202" t="s">
        <v>625</v>
      </c>
    </row>
    <row r="273" spans="1:6" ht="36">
      <c r="A273" s="198" t="s">
        <v>250</v>
      </c>
      <c r="B273" s="198" t="s">
        <v>621</v>
      </c>
      <c r="C273" s="199" t="s">
        <v>638</v>
      </c>
      <c r="D273" s="200" t="s">
        <v>297</v>
      </c>
      <c r="E273" s="201">
        <v>283.2</v>
      </c>
      <c r="F273" s="202" t="s">
        <v>610</v>
      </c>
    </row>
    <row r="274" spans="1:6">
      <c r="A274" s="198" t="s">
        <v>250</v>
      </c>
      <c r="B274" s="198" t="s">
        <v>621</v>
      </c>
      <c r="C274" s="199" t="s">
        <v>639</v>
      </c>
      <c r="D274" s="200" t="s">
        <v>297</v>
      </c>
      <c r="E274" s="201">
        <v>132.75</v>
      </c>
      <c r="F274" s="202" t="s">
        <v>625</v>
      </c>
    </row>
    <row r="275" spans="1:6">
      <c r="A275" s="198" t="s">
        <v>250</v>
      </c>
      <c r="B275" s="198" t="s">
        <v>621</v>
      </c>
      <c r="C275" s="199" t="s">
        <v>640</v>
      </c>
      <c r="D275" s="200" t="s">
        <v>297</v>
      </c>
      <c r="E275" s="201">
        <v>368.75</v>
      </c>
      <c r="F275" s="202" t="s">
        <v>625</v>
      </c>
    </row>
    <row r="276" spans="1:6">
      <c r="A276" s="198" t="s">
        <v>250</v>
      </c>
      <c r="B276" s="198" t="s">
        <v>621</v>
      </c>
      <c r="C276" s="199" t="s">
        <v>641</v>
      </c>
      <c r="D276" s="200" t="s">
        <v>297</v>
      </c>
      <c r="E276" s="201">
        <v>5546</v>
      </c>
      <c r="F276" s="202" t="s">
        <v>610</v>
      </c>
    </row>
    <row r="277" spans="1:6" ht="24">
      <c r="A277" s="198" t="s">
        <v>250</v>
      </c>
      <c r="B277" s="198" t="s">
        <v>621</v>
      </c>
      <c r="C277" s="199" t="s">
        <v>642</v>
      </c>
      <c r="D277" s="200" t="s">
        <v>297</v>
      </c>
      <c r="E277" s="201">
        <v>1215.4000000000001</v>
      </c>
      <c r="F277" s="202" t="s">
        <v>610</v>
      </c>
    </row>
    <row r="278" spans="1:6">
      <c r="A278" s="198" t="s">
        <v>250</v>
      </c>
      <c r="B278" s="198" t="s">
        <v>621</v>
      </c>
      <c r="C278" s="199" t="s">
        <v>643</v>
      </c>
      <c r="D278" s="200" t="s">
        <v>644</v>
      </c>
      <c r="E278" s="201">
        <v>139.24</v>
      </c>
      <c r="F278" s="202" t="s">
        <v>645</v>
      </c>
    </row>
    <row r="279" spans="1:6">
      <c r="A279" s="198" t="s">
        <v>250</v>
      </c>
      <c r="B279" s="198" t="s">
        <v>621</v>
      </c>
      <c r="C279" s="199" t="s">
        <v>646</v>
      </c>
      <c r="D279" s="200" t="s">
        <v>644</v>
      </c>
      <c r="E279" s="201">
        <v>194.7</v>
      </c>
      <c r="F279" s="202" t="s">
        <v>645</v>
      </c>
    </row>
    <row r="280" spans="1:6" ht="24">
      <c r="A280" s="198" t="s">
        <v>250</v>
      </c>
      <c r="B280" s="198" t="s">
        <v>621</v>
      </c>
      <c r="C280" s="199" t="s">
        <v>647</v>
      </c>
      <c r="D280" s="200" t="s">
        <v>297</v>
      </c>
      <c r="E280" s="201">
        <v>12.803000000000001</v>
      </c>
      <c r="F280" s="202" t="s">
        <v>625</v>
      </c>
    </row>
    <row r="281" spans="1:6">
      <c r="A281" s="198" t="s">
        <v>250</v>
      </c>
      <c r="B281" s="198" t="s">
        <v>621</v>
      </c>
      <c r="C281" s="199" t="s">
        <v>648</v>
      </c>
      <c r="D281" s="200" t="s">
        <v>297</v>
      </c>
      <c r="E281" s="201">
        <v>663.75</v>
      </c>
      <c r="F281" s="202" t="s">
        <v>625</v>
      </c>
    </row>
    <row r="282" spans="1:6">
      <c r="A282" s="198" t="s">
        <v>250</v>
      </c>
      <c r="B282" s="198" t="s">
        <v>621</v>
      </c>
      <c r="C282" s="199" t="s">
        <v>649</v>
      </c>
      <c r="D282" s="200" t="s">
        <v>297</v>
      </c>
      <c r="E282" s="201">
        <v>6149.9943000000003</v>
      </c>
      <c r="F282" s="202" t="s">
        <v>610</v>
      </c>
    </row>
    <row r="283" spans="1:6">
      <c r="A283" s="88" t="s">
        <v>154</v>
      </c>
      <c r="B283" s="88" t="s">
        <v>650</v>
      </c>
      <c r="C283" s="89" t="s">
        <v>651</v>
      </c>
      <c r="D283" s="90" t="s">
        <v>297</v>
      </c>
      <c r="E283" s="91">
        <v>6490</v>
      </c>
      <c r="F283" s="128" t="s">
        <v>652</v>
      </c>
    </row>
    <row r="284" spans="1:6">
      <c r="A284" s="88" t="s">
        <v>154</v>
      </c>
      <c r="B284" s="88" t="s">
        <v>650</v>
      </c>
      <c r="C284" s="89" t="s">
        <v>653</v>
      </c>
      <c r="D284" s="90" t="s">
        <v>297</v>
      </c>
      <c r="E284" s="91">
        <v>6490</v>
      </c>
      <c r="F284" s="128" t="s">
        <v>652</v>
      </c>
    </row>
    <row r="285" spans="1:6">
      <c r="A285" s="88" t="s">
        <v>154</v>
      </c>
      <c r="B285" s="88" t="s">
        <v>650</v>
      </c>
      <c r="C285" s="89" t="s">
        <v>654</v>
      </c>
      <c r="D285" s="90" t="s">
        <v>297</v>
      </c>
      <c r="E285" s="91">
        <v>6490</v>
      </c>
      <c r="F285" s="128" t="s">
        <v>652</v>
      </c>
    </row>
    <row r="286" spans="1:6" ht="14.1" customHeight="1">
      <c r="A286" s="88" t="s">
        <v>154</v>
      </c>
      <c r="B286" s="88" t="s">
        <v>650</v>
      </c>
      <c r="C286" s="89" t="s">
        <v>655</v>
      </c>
      <c r="D286" s="90" t="s">
        <v>297</v>
      </c>
      <c r="E286" s="91">
        <v>6490</v>
      </c>
      <c r="F286" s="128" t="s">
        <v>652</v>
      </c>
    </row>
    <row r="287" spans="1:6" ht="15" customHeight="1">
      <c r="A287" s="88" t="s">
        <v>154</v>
      </c>
      <c r="B287" s="88" t="s">
        <v>650</v>
      </c>
      <c r="C287" s="89" t="s">
        <v>656</v>
      </c>
      <c r="D287" s="90" t="s">
        <v>297</v>
      </c>
      <c r="E287" s="91">
        <v>6490</v>
      </c>
      <c r="F287" s="128" t="s">
        <v>652</v>
      </c>
    </row>
    <row r="288" spans="1:6" ht="21.75" customHeight="1">
      <c r="A288" s="203" t="s">
        <v>174</v>
      </c>
      <c r="B288" s="203" t="s">
        <v>657</v>
      </c>
      <c r="C288" s="204" t="s">
        <v>658</v>
      </c>
      <c r="D288" s="205" t="s">
        <v>297</v>
      </c>
      <c r="E288" s="206">
        <v>2205.7732999999998</v>
      </c>
      <c r="F288" s="207" t="s">
        <v>659</v>
      </c>
    </row>
    <row r="289" spans="1:6" ht="15.95" customHeight="1">
      <c r="A289" s="203" t="s">
        <v>174</v>
      </c>
      <c r="B289" s="203" t="s">
        <v>657</v>
      </c>
      <c r="C289" s="204" t="s">
        <v>660</v>
      </c>
      <c r="D289" s="205" t="s">
        <v>297</v>
      </c>
      <c r="E289" s="206">
        <v>501.5</v>
      </c>
      <c r="F289" s="207" t="s">
        <v>659</v>
      </c>
    </row>
    <row r="290" spans="1:6">
      <c r="A290" s="203" t="s">
        <v>174</v>
      </c>
      <c r="B290" s="203" t="s">
        <v>657</v>
      </c>
      <c r="C290" s="204" t="s">
        <v>661</v>
      </c>
      <c r="D290" s="205" t="s">
        <v>297</v>
      </c>
      <c r="E290" s="206">
        <v>442.5</v>
      </c>
      <c r="F290" s="207" t="s">
        <v>659</v>
      </c>
    </row>
    <row r="291" spans="1:6" ht="14.1" customHeight="1">
      <c r="A291" s="203" t="s">
        <v>174</v>
      </c>
      <c r="B291" s="203" t="s">
        <v>657</v>
      </c>
      <c r="C291" s="204" t="s">
        <v>662</v>
      </c>
      <c r="D291" s="205" t="s">
        <v>297</v>
      </c>
      <c r="E291" s="206">
        <v>531</v>
      </c>
      <c r="F291" s="207" t="s">
        <v>659</v>
      </c>
    </row>
    <row r="292" spans="1:6">
      <c r="A292" s="203" t="s">
        <v>174</v>
      </c>
      <c r="B292" s="203" t="s">
        <v>657</v>
      </c>
      <c r="C292" s="204" t="s">
        <v>663</v>
      </c>
      <c r="D292" s="205" t="s">
        <v>297</v>
      </c>
      <c r="E292" s="206">
        <v>796.5</v>
      </c>
      <c r="F292" s="207" t="s">
        <v>659</v>
      </c>
    </row>
    <row r="293" spans="1:6" ht="17.25" customHeight="1">
      <c r="A293" s="203" t="s">
        <v>174</v>
      </c>
      <c r="B293" s="203" t="s">
        <v>657</v>
      </c>
      <c r="C293" s="204" t="s">
        <v>664</v>
      </c>
      <c r="D293" s="205" t="s">
        <v>297</v>
      </c>
      <c r="E293" s="206">
        <v>5640.4</v>
      </c>
      <c r="F293" s="207" t="s">
        <v>659</v>
      </c>
    </row>
    <row r="294" spans="1:6" ht="30.75" customHeight="1">
      <c r="A294" s="203" t="s">
        <v>174</v>
      </c>
      <c r="B294" s="203" t="s">
        <v>657</v>
      </c>
      <c r="C294" s="204" t="s">
        <v>665</v>
      </c>
      <c r="D294" s="205" t="s">
        <v>297</v>
      </c>
      <c r="E294" s="206">
        <v>5640.4</v>
      </c>
      <c r="F294" s="207" t="s">
        <v>659</v>
      </c>
    </row>
    <row r="295" spans="1:6" ht="24">
      <c r="A295" s="203" t="s">
        <v>174</v>
      </c>
      <c r="B295" s="203" t="s">
        <v>657</v>
      </c>
      <c r="C295" s="204" t="s">
        <v>666</v>
      </c>
      <c r="D295" s="205" t="s">
        <v>297</v>
      </c>
      <c r="E295" s="206">
        <v>5640.4</v>
      </c>
      <c r="F295" s="207" t="s">
        <v>659</v>
      </c>
    </row>
    <row r="296" spans="1:6" ht="29.25" customHeight="1">
      <c r="A296" s="203" t="s">
        <v>174</v>
      </c>
      <c r="B296" s="203" t="s">
        <v>657</v>
      </c>
      <c r="C296" s="204" t="s">
        <v>667</v>
      </c>
      <c r="D296" s="205" t="s">
        <v>297</v>
      </c>
      <c r="E296" s="206">
        <v>4366</v>
      </c>
      <c r="F296" s="207" t="s">
        <v>659</v>
      </c>
    </row>
    <row r="297" spans="1:6" ht="28.5" customHeight="1">
      <c r="A297" s="203" t="s">
        <v>174</v>
      </c>
      <c r="B297" s="203" t="s">
        <v>657</v>
      </c>
      <c r="C297" s="204" t="s">
        <v>668</v>
      </c>
      <c r="D297" s="205" t="s">
        <v>297</v>
      </c>
      <c r="E297" s="206">
        <v>15611.4</v>
      </c>
      <c r="F297" s="207" t="s">
        <v>659</v>
      </c>
    </row>
    <row r="298" spans="1:6" ht="28.5" customHeight="1">
      <c r="A298" s="203" t="s">
        <v>174</v>
      </c>
      <c r="B298" s="203" t="s">
        <v>657</v>
      </c>
      <c r="C298" s="204" t="s">
        <v>669</v>
      </c>
      <c r="D298" s="205" t="s">
        <v>297</v>
      </c>
      <c r="E298" s="206">
        <v>179.15</v>
      </c>
      <c r="F298" s="207" t="s">
        <v>659</v>
      </c>
    </row>
    <row r="299" spans="1:6" ht="22.5" customHeight="1">
      <c r="A299" s="203" t="s">
        <v>174</v>
      </c>
      <c r="B299" s="203" t="s">
        <v>657</v>
      </c>
      <c r="C299" s="204" t="s">
        <v>670</v>
      </c>
      <c r="D299" s="205" t="s">
        <v>297</v>
      </c>
      <c r="E299" s="206">
        <v>194.7</v>
      </c>
      <c r="F299" s="207" t="s">
        <v>659</v>
      </c>
    </row>
    <row r="300" spans="1:6">
      <c r="A300" s="203" t="s">
        <v>174</v>
      </c>
      <c r="B300" s="203" t="s">
        <v>657</v>
      </c>
      <c r="C300" s="204" t="s">
        <v>671</v>
      </c>
      <c r="D300" s="205" t="s">
        <v>297</v>
      </c>
      <c r="E300" s="206">
        <v>672.6</v>
      </c>
      <c r="F300" s="207" t="s">
        <v>659</v>
      </c>
    </row>
    <row r="301" spans="1:6">
      <c r="A301" s="203" t="s">
        <v>174</v>
      </c>
      <c r="B301" s="203" t="s">
        <v>657</v>
      </c>
      <c r="C301" s="204" t="s">
        <v>672</v>
      </c>
      <c r="D301" s="205" t="s">
        <v>297</v>
      </c>
      <c r="E301" s="206">
        <v>20650</v>
      </c>
      <c r="F301" s="207" t="s">
        <v>659</v>
      </c>
    </row>
    <row r="302" spans="1:6">
      <c r="A302" s="203" t="s">
        <v>174</v>
      </c>
      <c r="B302" s="203" t="s">
        <v>657</v>
      </c>
      <c r="C302" s="204" t="s">
        <v>673</v>
      </c>
      <c r="D302" s="205" t="s">
        <v>297</v>
      </c>
      <c r="E302" s="206">
        <v>4661</v>
      </c>
      <c r="F302" s="207" t="s">
        <v>659</v>
      </c>
    </row>
    <row r="303" spans="1:6">
      <c r="A303" s="203" t="s">
        <v>174</v>
      </c>
      <c r="B303" s="203" t="s">
        <v>657</v>
      </c>
      <c r="C303" s="204" t="s">
        <v>674</v>
      </c>
      <c r="D303" s="205" t="s">
        <v>297</v>
      </c>
      <c r="E303" s="206">
        <v>525.1</v>
      </c>
      <c r="F303" s="207" t="s">
        <v>659</v>
      </c>
    </row>
    <row r="304" spans="1:6">
      <c r="A304" s="203" t="s">
        <v>174</v>
      </c>
      <c r="B304" s="203" t="s">
        <v>657</v>
      </c>
      <c r="C304" s="204" t="s">
        <v>675</v>
      </c>
      <c r="D304" s="205" t="s">
        <v>297</v>
      </c>
      <c r="E304" s="206">
        <v>6384.19</v>
      </c>
      <c r="F304" s="207" t="s">
        <v>659</v>
      </c>
    </row>
    <row r="305" spans="1:6" ht="21" customHeight="1">
      <c r="A305" s="203" t="s">
        <v>174</v>
      </c>
      <c r="B305" s="203" t="s">
        <v>657</v>
      </c>
      <c r="C305" s="204" t="s">
        <v>676</v>
      </c>
      <c r="D305" s="205" t="s">
        <v>297</v>
      </c>
      <c r="E305" s="206">
        <v>899.04330000000004</v>
      </c>
      <c r="F305" s="207" t="s">
        <v>659</v>
      </c>
    </row>
    <row r="306" spans="1:6" ht="29.25" customHeight="1">
      <c r="A306" s="203" t="s">
        <v>174</v>
      </c>
      <c r="B306" s="203" t="s">
        <v>657</v>
      </c>
      <c r="C306" s="204" t="s">
        <v>677</v>
      </c>
      <c r="D306" s="205" t="s">
        <v>297</v>
      </c>
      <c r="E306" s="206">
        <v>348.1</v>
      </c>
      <c r="F306" s="207" t="s">
        <v>659</v>
      </c>
    </row>
    <row r="307" spans="1:6" ht="28.5" customHeight="1">
      <c r="A307" s="203" t="s">
        <v>174</v>
      </c>
      <c r="B307" s="203" t="s">
        <v>657</v>
      </c>
      <c r="C307" s="204" t="s">
        <v>678</v>
      </c>
      <c r="D307" s="205" t="s">
        <v>297</v>
      </c>
      <c r="E307" s="206">
        <v>147.5</v>
      </c>
      <c r="F307" s="207" t="s">
        <v>659</v>
      </c>
    </row>
    <row r="308" spans="1:6" ht="32.25" customHeight="1">
      <c r="A308" s="203" t="s">
        <v>174</v>
      </c>
      <c r="B308" s="203" t="s">
        <v>657</v>
      </c>
      <c r="C308" s="204" t="s">
        <v>679</v>
      </c>
      <c r="D308" s="205" t="s">
        <v>297</v>
      </c>
      <c r="E308" s="206">
        <v>11210</v>
      </c>
      <c r="F308" s="207" t="s">
        <v>659</v>
      </c>
    </row>
    <row r="309" spans="1:6" ht="24">
      <c r="A309" s="203" t="s">
        <v>174</v>
      </c>
      <c r="B309" s="203" t="s">
        <v>657</v>
      </c>
      <c r="C309" s="204" t="s">
        <v>680</v>
      </c>
      <c r="D309" s="205" t="s">
        <v>297</v>
      </c>
      <c r="E309" s="206">
        <v>1333.4</v>
      </c>
      <c r="F309" s="207" t="s">
        <v>659</v>
      </c>
    </row>
    <row r="310" spans="1:6">
      <c r="A310" s="208" t="s">
        <v>144</v>
      </c>
      <c r="B310" s="208" t="s">
        <v>681</v>
      </c>
      <c r="C310" s="209" t="s">
        <v>682</v>
      </c>
      <c r="D310" s="210" t="s">
        <v>297</v>
      </c>
      <c r="E310" s="211">
        <v>939.75</v>
      </c>
      <c r="F310" s="212" t="s">
        <v>683</v>
      </c>
    </row>
    <row r="311" spans="1:6" ht="22.5" customHeight="1">
      <c r="A311" s="208" t="s">
        <v>144</v>
      </c>
      <c r="B311" s="208" t="s">
        <v>681</v>
      </c>
      <c r="C311" s="209" t="s">
        <v>684</v>
      </c>
      <c r="D311" s="210" t="s">
        <v>297</v>
      </c>
      <c r="E311" s="211">
        <v>590</v>
      </c>
      <c r="F311" s="212" t="s">
        <v>683</v>
      </c>
    </row>
    <row r="312" spans="1:6">
      <c r="A312" s="208" t="s">
        <v>144</v>
      </c>
      <c r="B312" s="208" t="s">
        <v>681</v>
      </c>
      <c r="C312" s="209" t="s">
        <v>685</v>
      </c>
      <c r="D312" s="210" t="s">
        <v>297</v>
      </c>
      <c r="E312" s="211">
        <v>761.25</v>
      </c>
      <c r="F312" s="212" t="s">
        <v>683</v>
      </c>
    </row>
    <row r="313" spans="1:6">
      <c r="A313" s="208" t="s">
        <v>144</v>
      </c>
      <c r="B313" s="208" t="s">
        <v>681</v>
      </c>
      <c r="C313" s="213" t="s">
        <v>685</v>
      </c>
      <c r="D313" s="214" t="s">
        <v>297</v>
      </c>
      <c r="E313" s="215">
        <v>761.25</v>
      </c>
      <c r="F313" s="216" t="s">
        <v>686</v>
      </c>
    </row>
    <row r="314" spans="1:6" ht="26.25" customHeight="1">
      <c r="A314" s="208" t="s">
        <v>144</v>
      </c>
      <c r="B314" s="208" t="s">
        <v>681</v>
      </c>
      <c r="C314" s="213" t="s">
        <v>687</v>
      </c>
      <c r="D314" s="214" t="s">
        <v>297</v>
      </c>
      <c r="E314" s="215">
        <v>309.75</v>
      </c>
      <c r="F314" s="216" t="s">
        <v>686</v>
      </c>
    </row>
    <row r="315" spans="1:6" ht="18" customHeight="1">
      <c r="A315" s="208" t="s">
        <v>144</v>
      </c>
      <c r="B315" s="208" t="s">
        <v>681</v>
      </c>
      <c r="C315" s="209" t="s">
        <v>688</v>
      </c>
      <c r="D315" s="210" t="s">
        <v>297</v>
      </c>
      <c r="E315" s="211">
        <v>270.48</v>
      </c>
      <c r="F315" s="216" t="s">
        <v>686</v>
      </c>
    </row>
    <row r="316" spans="1:6">
      <c r="A316" s="208" t="s">
        <v>144</v>
      </c>
      <c r="B316" s="208" t="s">
        <v>681</v>
      </c>
      <c r="C316" s="209" t="s">
        <v>689</v>
      </c>
      <c r="D316" s="210" t="s">
        <v>297</v>
      </c>
      <c r="E316" s="211">
        <v>229.21530000000001</v>
      </c>
      <c r="F316" s="212" t="s">
        <v>683</v>
      </c>
    </row>
    <row r="317" spans="1:6">
      <c r="A317" s="208" t="s">
        <v>144</v>
      </c>
      <c r="B317" s="208" t="s">
        <v>681</v>
      </c>
      <c r="C317" s="209" t="s">
        <v>690</v>
      </c>
      <c r="D317" s="210" t="s">
        <v>297</v>
      </c>
      <c r="E317" s="211">
        <v>194.25</v>
      </c>
      <c r="F317" s="216" t="s">
        <v>686</v>
      </c>
    </row>
    <row r="318" spans="1:6">
      <c r="A318" s="208" t="s">
        <v>144</v>
      </c>
      <c r="B318" s="208" t="s">
        <v>681</v>
      </c>
      <c r="C318" s="209" t="s">
        <v>691</v>
      </c>
      <c r="D318" s="210" t="s">
        <v>297</v>
      </c>
      <c r="E318" s="211">
        <v>414.75</v>
      </c>
      <c r="F318" s="212" t="s">
        <v>683</v>
      </c>
    </row>
    <row r="319" spans="1:6">
      <c r="A319" s="208" t="s">
        <v>144</v>
      </c>
      <c r="B319" s="208" t="s">
        <v>681</v>
      </c>
      <c r="C319" s="209" t="s">
        <v>692</v>
      </c>
      <c r="D319" s="210" t="s">
        <v>297</v>
      </c>
      <c r="E319" s="211">
        <v>414.75</v>
      </c>
      <c r="F319" s="216" t="s">
        <v>686</v>
      </c>
    </row>
    <row r="320" spans="1:6">
      <c r="A320" s="208" t="s">
        <v>144</v>
      </c>
      <c r="B320" s="208" t="s">
        <v>681</v>
      </c>
      <c r="C320" s="213" t="s">
        <v>693</v>
      </c>
      <c r="D320" s="214" t="s">
        <v>297</v>
      </c>
      <c r="E320" s="215">
        <v>3669.75</v>
      </c>
      <c r="F320" s="216" t="s">
        <v>686</v>
      </c>
    </row>
    <row r="321" spans="1:6">
      <c r="A321" s="208" t="s">
        <v>144</v>
      </c>
      <c r="B321" s="208" t="s">
        <v>681</v>
      </c>
      <c r="C321" s="209" t="s">
        <v>694</v>
      </c>
      <c r="D321" s="210" t="s">
        <v>695</v>
      </c>
      <c r="E321" s="211">
        <v>866.25</v>
      </c>
      <c r="F321" s="216" t="s">
        <v>686</v>
      </c>
    </row>
    <row r="322" spans="1:6" ht="24">
      <c r="A322" s="208" t="s">
        <v>144</v>
      </c>
      <c r="B322" s="208" t="s">
        <v>681</v>
      </c>
      <c r="C322" s="209" t="s">
        <v>696</v>
      </c>
      <c r="D322" s="210" t="s">
        <v>297</v>
      </c>
      <c r="E322" s="211">
        <v>8096</v>
      </c>
      <c r="F322" s="216" t="s">
        <v>686</v>
      </c>
    </row>
    <row r="323" spans="1:6" ht="24">
      <c r="A323" s="208" t="s">
        <v>144</v>
      </c>
      <c r="B323" s="208" t="s">
        <v>681</v>
      </c>
      <c r="C323" s="209" t="s">
        <v>697</v>
      </c>
      <c r="D323" s="210" t="s">
        <v>297</v>
      </c>
      <c r="E323" s="211">
        <v>8000</v>
      </c>
      <c r="F323" s="216" t="s">
        <v>686</v>
      </c>
    </row>
    <row r="324" spans="1:6">
      <c r="A324" s="208" t="s">
        <v>144</v>
      </c>
      <c r="B324" s="208" t="s">
        <v>681</v>
      </c>
      <c r="C324" s="213" t="s">
        <v>698</v>
      </c>
      <c r="D324" s="214" t="s">
        <v>297</v>
      </c>
      <c r="E324" s="215">
        <v>167.27</v>
      </c>
      <c r="F324" s="216" t="s">
        <v>686</v>
      </c>
    </row>
    <row r="325" spans="1:6" ht="30.75" customHeight="1">
      <c r="A325" s="208" t="s">
        <v>144</v>
      </c>
      <c r="B325" s="208" t="s">
        <v>681</v>
      </c>
      <c r="C325" s="209" t="s">
        <v>699</v>
      </c>
      <c r="D325" s="210" t="s">
        <v>297</v>
      </c>
      <c r="E325" s="211">
        <v>402.67669999999998</v>
      </c>
      <c r="F325" s="212" t="s">
        <v>683</v>
      </c>
    </row>
    <row r="326" spans="1:6">
      <c r="A326" s="208" t="s">
        <v>144</v>
      </c>
      <c r="B326" s="208" t="s">
        <v>681</v>
      </c>
      <c r="C326" s="209" t="s">
        <v>700</v>
      </c>
      <c r="D326" s="210" t="s">
        <v>297</v>
      </c>
      <c r="E326" s="211">
        <v>600.9153</v>
      </c>
      <c r="F326" s="212" t="s">
        <v>683</v>
      </c>
    </row>
    <row r="327" spans="1:6">
      <c r="A327" s="208" t="s">
        <v>144</v>
      </c>
      <c r="B327" s="208" t="s">
        <v>681</v>
      </c>
      <c r="C327" s="209" t="s">
        <v>701</v>
      </c>
      <c r="D327" s="210" t="s">
        <v>695</v>
      </c>
      <c r="E327" s="211">
        <v>489.40600000000001</v>
      </c>
      <c r="F327" s="216" t="s">
        <v>686</v>
      </c>
    </row>
    <row r="328" spans="1:6" ht="24.75" customHeight="1">
      <c r="A328" s="208" t="s">
        <v>144</v>
      </c>
      <c r="B328" s="208" t="s">
        <v>681</v>
      </c>
      <c r="C328" s="209" t="s">
        <v>702</v>
      </c>
      <c r="D328" s="210" t="s">
        <v>297</v>
      </c>
      <c r="E328" s="211">
        <v>455.48</v>
      </c>
      <c r="F328" s="212" t="s">
        <v>683</v>
      </c>
    </row>
    <row r="329" spans="1:6" ht="24">
      <c r="A329" s="88" t="s">
        <v>157</v>
      </c>
      <c r="B329" s="88" t="s">
        <v>703</v>
      </c>
      <c r="C329" s="89" t="s">
        <v>704</v>
      </c>
      <c r="D329" s="90" t="s">
        <v>297</v>
      </c>
      <c r="E329" s="91">
        <v>6490</v>
      </c>
      <c r="F329" s="128" t="s">
        <v>705</v>
      </c>
    </row>
    <row r="330" spans="1:6" ht="24">
      <c r="A330" s="88" t="s">
        <v>706</v>
      </c>
      <c r="B330" s="88" t="s">
        <v>707</v>
      </c>
      <c r="C330" s="89" t="s">
        <v>708</v>
      </c>
      <c r="D330" s="90" t="s">
        <v>465</v>
      </c>
      <c r="E330" s="91">
        <v>460.2</v>
      </c>
      <c r="F330" s="128" t="s">
        <v>709</v>
      </c>
    </row>
    <row r="331" spans="1:6" ht="36">
      <c r="A331" s="88" t="s">
        <v>95</v>
      </c>
      <c r="B331" s="88" t="s">
        <v>710</v>
      </c>
      <c r="C331" s="89" t="s">
        <v>711</v>
      </c>
      <c r="D331" s="90" t="s">
        <v>712</v>
      </c>
      <c r="E331" s="91">
        <v>44877.760000000002</v>
      </c>
      <c r="F331" s="128" t="s">
        <v>713</v>
      </c>
    </row>
    <row r="332" spans="1:6">
      <c r="A332" s="92" t="s">
        <v>714</v>
      </c>
      <c r="B332" s="92" t="s">
        <v>715</v>
      </c>
      <c r="C332" s="89" t="s">
        <v>716</v>
      </c>
      <c r="D332" s="90" t="s">
        <v>717</v>
      </c>
      <c r="E332" s="91">
        <v>3000</v>
      </c>
      <c r="F332" s="128" t="s">
        <v>718</v>
      </c>
    </row>
    <row r="333" spans="1:6" ht="24">
      <c r="A333" s="217" t="s">
        <v>719</v>
      </c>
      <c r="B333" s="217" t="s">
        <v>720</v>
      </c>
      <c r="C333" s="218" t="s">
        <v>721</v>
      </c>
      <c r="D333" s="219" t="s">
        <v>297</v>
      </c>
      <c r="E333" s="220">
        <v>23562.5</v>
      </c>
      <c r="F333" s="221" t="s">
        <v>722</v>
      </c>
    </row>
    <row r="334" spans="1:6" ht="24">
      <c r="A334" s="217" t="s">
        <v>719</v>
      </c>
      <c r="B334" s="217" t="s">
        <v>720</v>
      </c>
      <c r="C334" s="218" t="s">
        <v>723</v>
      </c>
      <c r="D334" s="219" t="s">
        <v>297</v>
      </c>
      <c r="E334" s="220">
        <v>102660</v>
      </c>
      <c r="F334" s="221" t="s">
        <v>722</v>
      </c>
    </row>
    <row r="335" spans="1:6" ht="20.25" customHeight="1">
      <c r="A335" s="222" t="s">
        <v>724</v>
      </c>
      <c r="B335" s="222" t="s">
        <v>725</v>
      </c>
      <c r="C335" s="223" t="s">
        <v>726</v>
      </c>
      <c r="D335" s="224" t="s">
        <v>297</v>
      </c>
      <c r="E335" s="225">
        <v>590</v>
      </c>
      <c r="F335" s="226" t="s">
        <v>727</v>
      </c>
    </row>
    <row r="336" spans="1:6" ht="15" customHeight="1">
      <c r="A336" s="222" t="s">
        <v>724</v>
      </c>
      <c r="B336" s="222" t="s">
        <v>725</v>
      </c>
      <c r="C336" s="223" t="s">
        <v>728</v>
      </c>
      <c r="D336" s="224" t="s">
        <v>297</v>
      </c>
      <c r="E336" s="225">
        <v>2124</v>
      </c>
      <c r="F336" s="226" t="s">
        <v>727</v>
      </c>
    </row>
    <row r="337" spans="1:6" ht="14.1" customHeight="1">
      <c r="A337" s="222" t="s">
        <v>724</v>
      </c>
      <c r="B337" s="222" t="s">
        <v>725</v>
      </c>
      <c r="C337" s="223" t="s">
        <v>729</v>
      </c>
      <c r="D337" s="224" t="s">
        <v>730</v>
      </c>
      <c r="E337" s="225">
        <v>2832</v>
      </c>
      <c r="F337" s="226" t="s">
        <v>727</v>
      </c>
    </row>
    <row r="338" spans="1:6">
      <c r="A338" s="222" t="s">
        <v>724</v>
      </c>
      <c r="B338" s="222" t="s">
        <v>725</v>
      </c>
      <c r="C338" s="223" t="s">
        <v>731</v>
      </c>
      <c r="D338" s="224" t="s">
        <v>730</v>
      </c>
      <c r="E338" s="225">
        <v>2548.8000000000002</v>
      </c>
      <c r="F338" s="226" t="s">
        <v>727</v>
      </c>
    </row>
    <row r="339" spans="1:6" ht="15" customHeight="1">
      <c r="A339" s="222" t="s">
        <v>724</v>
      </c>
      <c r="B339" s="222" t="s">
        <v>725</v>
      </c>
      <c r="C339" s="223" t="s">
        <v>732</v>
      </c>
      <c r="D339" s="224" t="s">
        <v>730</v>
      </c>
      <c r="E339" s="225">
        <v>2360</v>
      </c>
      <c r="F339" s="226" t="s">
        <v>727</v>
      </c>
    </row>
    <row r="340" spans="1:6" ht="24">
      <c r="A340" s="222" t="s">
        <v>724</v>
      </c>
      <c r="B340" s="222" t="s">
        <v>725</v>
      </c>
      <c r="C340" s="223" t="s">
        <v>733</v>
      </c>
      <c r="D340" s="224" t="s">
        <v>730</v>
      </c>
      <c r="E340" s="225">
        <v>2360</v>
      </c>
      <c r="F340" s="226" t="s">
        <v>727</v>
      </c>
    </row>
    <row r="341" spans="1:6">
      <c r="A341" s="222" t="s">
        <v>724</v>
      </c>
      <c r="B341" s="222" t="s">
        <v>725</v>
      </c>
      <c r="C341" s="223" t="s">
        <v>734</v>
      </c>
      <c r="D341" s="224" t="s">
        <v>730</v>
      </c>
      <c r="E341" s="225">
        <v>708</v>
      </c>
      <c r="F341" s="226" t="s">
        <v>727</v>
      </c>
    </row>
    <row r="342" spans="1:6">
      <c r="A342" s="222" t="s">
        <v>724</v>
      </c>
      <c r="B342" s="222" t="s">
        <v>725</v>
      </c>
      <c r="C342" s="223" t="s">
        <v>735</v>
      </c>
      <c r="D342" s="224" t="s">
        <v>297</v>
      </c>
      <c r="E342" s="225">
        <v>7670</v>
      </c>
      <c r="F342" s="226" t="s">
        <v>727</v>
      </c>
    </row>
    <row r="343" spans="1:6" ht="24">
      <c r="A343" s="222" t="s">
        <v>724</v>
      </c>
      <c r="B343" s="222" t="s">
        <v>725</v>
      </c>
      <c r="C343" s="223" t="s">
        <v>736</v>
      </c>
      <c r="D343" s="224" t="s">
        <v>730</v>
      </c>
      <c r="E343" s="225">
        <v>2548.8000000000002</v>
      </c>
      <c r="F343" s="226" t="s">
        <v>727</v>
      </c>
    </row>
    <row r="344" spans="1:6" ht="24">
      <c r="A344" s="222" t="s">
        <v>724</v>
      </c>
      <c r="B344" s="222" t="s">
        <v>725</v>
      </c>
      <c r="C344" s="223" t="s">
        <v>737</v>
      </c>
      <c r="D344" s="224" t="s">
        <v>297</v>
      </c>
      <c r="E344" s="225">
        <v>2360</v>
      </c>
      <c r="F344" s="226" t="s">
        <v>727</v>
      </c>
    </row>
    <row r="345" spans="1:6" ht="24">
      <c r="A345" s="222" t="s">
        <v>724</v>
      </c>
      <c r="B345" s="222" t="s">
        <v>725</v>
      </c>
      <c r="C345" s="223" t="s">
        <v>738</v>
      </c>
      <c r="D345" s="224" t="s">
        <v>297</v>
      </c>
      <c r="E345" s="225">
        <v>1770</v>
      </c>
      <c r="F345" s="226" t="s">
        <v>727</v>
      </c>
    </row>
    <row r="346" spans="1:6">
      <c r="A346" s="222" t="s">
        <v>724</v>
      </c>
      <c r="B346" s="222" t="s">
        <v>725</v>
      </c>
      <c r="C346" s="223" t="s">
        <v>739</v>
      </c>
      <c r="D346" s="224" t="s">
        <v>297</v>
      </c>
      <c r="E346" s="225">
        <v>1121</v>
      </c>
      <c r="F346" s="226" t="s">
        <v>727</v>
      </c>
    </row>
    <row r="347" spans="1:6">
      <c r="A347" s="227" t="s">
        <v>740</v>
      </c>
      <c r="B347" s="227" t="s">
        <v>741</v>
      </c>
      <c r="C347" s="228" t="s">
        <v>742</v>
      </c>
      <c r="D347" s="229" t="s">
        <v>297</v>
      </c>
      <c r="E347" s="230">
        <v>1770</v>
      </c>
      <c r="F347" s="231" t="s">
        <v>743</v>
      </c>
    </row>
    <row r="348" spans="1:6" ht="24">
      <c r="A348" s="227" t="s">
        <v>740</v>
      </c>
      <c r="B348" s="227" t="s">
        <v>741</v>
      </c>
      <c r="C348" s="228" t="s">
        <v>744</v>
      </c>
      <c r="D348" s="229" t="s">
        <v>297</v>
      </c>
      <c r="E348" s="230">
        <v>1062</v>
      </c>
      <c r="F348" s="231" t="s">
        <v>743</v>
      </c>
    </row>
    <row r="349" spans="1:6">
      <c r="A349" s="227" t="s">
        <v>740</v>
      </c>
      <c r="B349" s="227" t="s">
        <v>741</v>
      </c>
      <c r="C349" s="228" t="s">
        <v>745</v>
      </c>
      <c r="D349" s="229" t="s">
        <v>297</v>
      </c>
      <c r="E349" s="230">
        <v>420.55200000000002</v>
      </c>
      <c r="F349" s="231" t="s">
        <v>743</v>
      </c>
    </row>
    <row r="350" spans="1:6" ht="24">
      <c r="A350" s="227" t="s">
        <v>740</v>
      </c>
      <c r="B350" s="227" t="s">
        <v>741</v>
      </c>
      <c r="C350" s="228" t="s">
        <v>746</v>
      </c>
      <c r="D350" s="229" t="s">
        <v>297</v>
      </c>
      <c r="E350" s="230">
        <v>420.73</v>
      </c>
      <c r="F350" s="231" t="s">
        <v>743</v>
      </c>
    </row>
    <row r="351" spans="1:6" ht="24">
      <c r="A351" s="227" t="s">
        <v>740</v>
      </c>
      <c r="B351" s="227" t="s">
        <v>741</v>
      </c>
      <c r="C351" s="228" t="s">
        <v>747</v>
      </c>
      <c r="D351" s="229" t="s">
        <v>297</v>
      </c>
      <c r="E351" s="230">
        <v>1379.48</v>
      </c>
      <c r="F351" s="231" t="s">
        <v>743</v>
      </c>
    </row>
    <row r="352" spans="1:6" ht="24">
      <c r="A352" s="227" t="s">
        <v>740</v>
      </c>
      <c r="B352" s="227" t="s">
        <v>741</v>
      </c>
      <c r="C352" s="228" t="s">
        <v>747</v>
      </c>
      <c r="D352" s="229" t="s">
        <v>297</v>
      </c>
      <c r="E352" s="230">
        <v>486.69200000000001</v>
      </c>
      <c r="F352" s="231" t="s">
        <v>743</v>
      </c>
    </row>
    <row r="353" spans="1:6" ht="24">
      <c r="A353" s="227" t="s">
        <v>740</v>
      </c>
      <c r="B353" s="227" t="s">
        <v>741</v>
      </c>
      <c r="C353" s="228" t="s">
        <v>748</v>
      </c>
      <c r="D353" s="229" t="s">
        <v>297</v>
      </c>
      <c r="E353" s="230">
        <v>420.09199999999998</v>
      </c>
      <c r="F353" s="231" t="s">
        <v>743</v>
      </c>
    </row>
    <row r="354" spans="1:6" ht="24">
      <c r="A354" s="227" t="s">
        <v>740</v>
      </c>
      <c r="B354" s="227" t="s">
        <v>741</v>
      </c>
      <c r="C354" s="228" t="s">
        <v>749</v>
      </c>
      <c r="D354" s="229" t="s">
        <v>297</v>
      </c>
      <c r="E354" s="230">
        <v>422.358</v>
      </c>
      <c r="F354" s="231" t="s">
        <v>743</v>
      </c>
    </row>
    <row r="355" spans="1:6" ht="15" customHeight="1">
      <c r="A355" s="227" t="s">
        <v>740</v>
      </c>
      <c r="B355" s="227" t="s">
        <v>741</v>
      </c>
      <c r="C355" s="228" t="s">
        <v>750</v>
      </c>
      <c r="D355" s="229" t="s">
        <v>297</v>
      </c>
      <c r="E355" s="230">
        <v>422.44</v>
      </c>
      <c r="F355" s="231" t="s">
        <v>743</v>
      </c>
    </row>
    <row r="356" spans="1:6" ht="24">
      <c r="A356" s="227" t="s">
        <v>740</v>
      </c>
      <c r="B356" s="227" t="s">
        <v>741</v>
      </c>
      <c r="C356" s="228" t="s">
        <v>751</v>
      </c>
      <c r="D356" s="229" t="s">
        <v>297</v>
      </c>
      <c r="E356" s="230">
        <v>422.62799999999999</v>
      </c>
      <c r="F356" s="231" t="s">
        <v>743</v>
      </c>
    </row>
    <row r="357" spans="1:6" ht="14.1" customHeight="1">
      <c r="A357" s="227" t="s">
        <v>740</v>
      </c>
      <c r="B357" s="227" t="s">
        <v>741</v>
      </c>
      <c r="C357" s="228" t="s">
        <v>752</v>
      </c>
      <c r="D357" s="229" t="s">
        <v>297</v>
      </c>
      <c r="E357" s="230">
        <v>810.41200000000003</v>
      </c>
      <c r="F357" s="231" t="s">
        <v>743</v>
      </c>
    </row>
    <row r="358" spans="1:6">
      <c r="A358" s="227" t="s">
        <v>740</v>
      </c>
      <c r="B358" s="227" t="s">
        <v>741</v>
      </c>
      <c r="C358" s="228" t="s">
        <v>753</v>
      </c>
      <c r="D358" s="229" t="s">
        <v>297</v>
      </c>
      <c r="E358" s="230">
        <v>1069.47</v>
      </c>
      <c r="F358" s="231" t="s">
        <v>743</v>
      </c>
    </row>
    <row r="359" spans="1:6" ht="18" customHeight="1">
      <c r="A359" s="227" t="s">
        <v>740</v>
      </c>
      <c r="B359" s="227" t="s">
        <v>741</v>
      </c>
      <c r="C359" s="228" t="s">
        <v>754</v>
      </c>
      <c r="D359" s="229" t="s">
        <v>297</v>
      </c>
      <c r="E359" s="230">
        <v>3499.9967000000001</v>
      </c>
      <c r="F359" s="231" t="s">
        <v>743</v>
      </c>
    </row>
    <row r="360" spans="1:6" ht="18.95" customHeight="1">
      <c r="A360" s="227" t="s">
        <v>740</v>
      </c>
      <c r="B360" s="227" t="s">
        <v>741</v>
      </c>
      <c r="C360" s="228" t="s">
        <v>755</v>
      </c>
      <c r="D360" s="229" t="s">
        <v>297</v>
      </c>
      <c r="E360" s="230">
        <v>200.6</v>
      </c>
      <c r="F360" s="231" t="s">
        <v>743</v>
      </c>
    </row>
    <row r="361" spans="1:6" ht="15.95" customHeight="1">
      <c r="A361" s="227" t="s">
        <v>740</v>
      </c>
      <c r="B361" s="227" t="s">
        <v>741</v>
      </c>
      <c r="C361" s="228" t="s">
        <v>756</v>
      </c>
      <c r="D361" s="229" t="s">
        <v>297</v>
      </c>
      <c r="E361" s="230">
        <v>17.405000000000001</v>
      </c>
      <c r="F361" s="231" t="s">
        <v>743</v>
      </c>
    </row>
    <row r="362" spans="1:6" ht="21" customHeight="1">
      <c r="A362" s="227" t="s">
        <v>740</v>
      </c>
      <c r="B362" s="227" t="s">
        <v>741</v>
      </c>
      <c r="C362" s="228" t="s">
        <v>757</v>
      </c>
      <c r="D362" s="229" t="s">
        <v>297</v>
      </c>
      <c r="E362" s="230">
        <v>101.48</v>
      </c>
      <c r="F362" s="231" t="s">
        <v>743</v>
      </c>
    </row>
    <row r="363" spans="1:6">
      <c r="A363" s="227" t="s">
        <v>740</v>
      </c>
      <c r="B363" s="227" t="s">
        <v>741</v>
      </c>
      <c r="C363" s="228" t="s">
        <v>758</v>
      </c>
      <c r="D363" s="229" t="s">
        <v>297</v>
      </c>
      <c r="E363" s="230">
        <v>15.281000000000001</v>
      </c>
      <c r="F363" s="231" t="s">
        <v>743</v>
      </c>
    </row>
    <row r="364" spans="1:6">
      <c r="A364" s="227" t="s">
        <v>740</v>
      </c>
      <c r="B364" s="227" t="s">
        <v>741</v>
      </c>
      <c r="C364" s="228" t="s">
        <v>759</v>
      </c>
      <c r="D364" s="229" t="s">
        <v>297</v>
      </c>
      <c r="E364" s="230">
        <v>34.81</v>
      </c>
      <c r="F364" s="231" t="s">
        <v>743</v>
      </c>
    </row>
    <row r="365" spans="1:6">
      <c r="A365" s="227" t="s">
        <v>740</v>
      </c>
      <c r="B365" s="227" t="s">
        <v>741</v>
      </c>
      <c r="C365" s="228" t="s">
        <v>760</v>
      </c>
      <c r="D365" s="229" t="s">
        <v>297</v>
      </c>
      <c r="E365" s="230">
        <v>77.88</v>
      </c>
      <c r="F365" s="231" t="s">
        <v>743</v>
      </c>
    </row>
    <row r="366" spans="1:6">
      <c r="A366" s="227" t="s">
        <v>740</v>
      </c>
      <c r="B366" s="227" t="s">
        <v>741</v>
      </c>
      <c r="C366" s="228" t="s">
        <v>761</v>
      </c>
      <c r="D366" s="229" t="s">
        <v>324</v>
      </c>
      <c r="E366" s="230">
        <v>403.79669999999999</v>
      </c>
      <c r="F366" s="231" t="s">
        <v>743</v>
      </c>
    </row>
    <row r="367" spans="1:6">
      <c r="A367" s="227" t="s">
        <v>740</v>
      </c>
      <c r="B367" s="227" t="s">
        <v>741</v>
      </c>
      <c r="C367" s="228" t="s">
        <v>762</v>
      </c>
      <c r="D367" s="229" t="s">
        <v>324</v>
      </c>
      <c r="E367" s="230">
        <v>36</v>
      </c>
      <c r="F367" s="231" t="s">
        <v>743</v>
      </c>
    </row>
    <row r="368" spans="1:6">
      <c r="A368" s="227" t="s">
        <v>740</v>
      </c>
      <c r="B368" s="227" t="s">
        <v>741</v>
      </c>
      <c r="C368" s="228" t="s">
        <v>763</v>
      </c>
      <c r="D368" s="229" t="s">
        <v>324</v>
      </c>
      <c r="E368" s="230">
        <v>154.875</v>
      </c>
      <c r="F368" s="231" t="s">
        <v>743</v>
      </c>
    </row>
    <row r="369" spans="1:6">
      <c r="A369" s="227" t="s">
        <v>740</v>
      </c>
      <c r="B369" s="227" t="s">
        <v>741</v>
      </c>
      <c r="C369" s="227" t="s">
        <v>764</v>
      </c>
      <c r="D369" s="229" t="s">
        <v>297</v>
      </c>
      <c r="E369" s="232">
        <v>121.54</v>
      </c>
      <c r="F369" s="233" t="s">
        <v>743</v>
      </c>
    </row>
    <row r="370" spans="1:6" ht="18" customHeight="1">
      <c r="A370" s="227" t="s">
        <v>740</v>
      </c>
      <c r="B370" s="227" t="s">
        <v>741</v>
      </c>
      <c r="C370" s="228" t="s">
        <v>765</v>
      </c>
      <c r="D370" s="229" t="s">
        <v>297</v>
      </c>
      <c r="E370" s="230">
        <v>510.04250000000002</v>
      </c>
      <c r="F370" s="231" t="s">
        <v>743</v>
      </c>
    </row>
    <row r="371" spans="1:6" ht="24">
      <c r="A371" s="227" t="s">
        <v>740</v>
      </c>
      <c r="B371" s="227" t="s">
        <v>741</v>
      </c>
      <c r="C371" s="228" t="s">
        <v>766</v>
      </c>
      <c r="D371" s="229" t="s">
        <v>297</v>
      </c>
      <c r="E371" s="230">
        <v>510.04250000000002</v>
      </c>
      <c r="F371" s="231" t="s">
        <v>743</v>
      </c>
    </row>
    <row r="372" spans="1:6" ht="24">
      <c r="A372" s="227" t="s">
        <v>740</v>
      </c>
      <c r="B372" s="227" t="s">
        <v>741</v>
      </c>
      <c r="C372" s="228" t="s">
        <v>767</v>
      </c>
      <c r="D372" s="229" t="s">
        <v>297</v>
      </c>
      <c r="E372" s="230">
        <v>445.214</v>
      </c>
      <c r="F372" s="231" t="s">
        <v>743</v>
      </c>
    </row>
    <row r="373" spans="1:6" ht="24">
      <c r="A373" s="227" t="s">
        <v>740</v>
      </c>
      <c r="B373" s="227" t="s">
        <v>741</v>
      </c>
      <c r="C373" s="228" t="s">
        <v>768</v>
      </c>
      <c r="D373" s="229" t="s">
        <v>297</v>
      </c>
      <c r="E373" s="230">
        <v>445.21409999999997</v>
      </c>
      <c r="F373" s="231" t="s">
        <v>743</v>
      </c>
    </row>
    <row r="374" spans="1:6" ht="21.75" customHeight="1">
      <c r="A374" s="227" t="s">
        <v>740</v>
      </c>
      <c r="B374" s="227" t="s">
        <v>741</v>
      </c>
      <c r="C374" s="228" t="s">
        <v>768</v>
      </c>
      <c r="D374" s="229" t="s">
        <v>297</v>
      </c>
      <c r="E374" s="230">
        <v>437.91</v>
      </c>
      <c r="F374" s="231" t="s">
        <v>743</v>
      </c>
    </row>
    <row r="375" spans="1:6" ht="24">
      <c r="A375" s="227" t="s">
        <v>740</v>
      </c>
      <c r="B375" s="227" t="s">
        <v>741</v>
      </c>
      <c r="C375" s="228" t="s">
        <v>769</v>
      </c>
      <c r="D375" s="229" t="s">
        <v>297</v>
      </c>
      <c r="E375" s="230">
        <v>440.16329999999999</v>
      </c>
      <c r="F375" s="231" t="s">
        <v>743</v>
      </c>
    </row>
    <row r="376" spans="1:6" ht="24">
      <c r="A376" s="227" t="s">
        <v>740</v>
      </c>
      <c r="B376" s="227" t="s">
        <v>741</v>
      </c>
      <c r="C376" s="228" t="s">
        <v>770</v>
      </c>
      <c r="D376" s="229" t="s">
        <v>297</v>
      </c>
      <c r="E376" s="230">
        <v>439.49</v>
      </c>
      <c r="F376" s="231" t="s">
        <v>743</v>
      </c>
    </row>
    <row r="377" spans="1:6" ht="24">
      <c r="A377" s="227" t="s">
        <v>740</v>
      </c>
      <c r="B377" s="227" t="s">
        <v>741</v>
      </c>
      <c r="C377" s="228" t="s">
        <v>771</v>
      </c>
      <c r="D377" s="229" t="s">
        <v>297</v>
      </c>
      <c r="E377" s="230">
        <v>442.005</v>
      </c>
      <c r="F377" s="231" t="s">
        <v>743</v>
      </c>
    </row>
    <row r="378" spans="1:6" ht="24">
      <c r="A378" s="227" t="s">
        <v>740</v>
      </c>
      <c r="B378" s="227" t="s">
        <v>741</v>
      </c>
      <c r="C378" s="228" t="s">
        <v>772</v>
      </c>
      <c r="D378" s="229" t="s">
        <v>297</v>
      </c>
      <c r="E378" s="230">
        <v>439.49</v>
      </c>
      <c r="F378" s="231" t="s">
        <v>743</v>
      </c>
    </row>
    <row r="379" spans="1:6" ht="24">
      <c r="A379" s="227" t="s">
        <v>740</v>
      </c>
      <c r="B379" s="227" t="s">
        <v>741</v>
      </c>
      <c r="C379" s="228" t="s">
        <v>773</v>
      </c>
      <c r="D379" s="229" t="s">
        <v>297</v>
      </c>
      <c r="E379" s="230">
        <v>835.00300000000004</v>
      </c>
      <c r="F379" s="231" t="s">
        <v>743</v>
      </c>
    </row>
    <row r="380" spans="1:6" ht="24">
      <c r="A380" s="227" t="s">
        <v>740</v>
      </c>
      <c r="B380" s="227" t="s">
        <v>741</v>
      </c>
      <c r="C380" s="228" t="s">
        <v>774</v>
      </c>
      <c r="D380" s="229" t="s">
        <v>297</v>
      </c>
      <c r="E380" s="230">
        <v>1110</v>
      </c>
      <c r="F380" s="231" t="s">
        <v>743</v>
      </c>
    </row>
    <row r="381" spans="1:6" ht="24">
      <c r="A381" s="227" t="s">
        <v>740</v>
      </c>
      <c r="B381" s="227" t="s">
        <v>741</v>
      </c>
      <c r="C381" s="228" t="s">
        <v>775</v>
      </c>
      <c r="D381" s="229" t="s">
        <v>297</v>
      </c>
      <c r="E381" s="230">
        <v>932.61249999999995</v>
      </c>
      <c r="F381" s="231" t="s">
        <v>743</v>
      </c>
    </row>
    <row r="382" spans="1:6" ht="24">
      <c r="A382" s="227" t="s">
        <v>740</v>
      </c>
      <c r="B382" s="227" t="s">
        <v>741</v>
      </c>
      <c r="C382" s="228" t="s">
        <v>776</v>
      </c>
      <c r="D382" s="229" t="s">
        <v>297</v>
      </c>
      <c r="E382" s="230">
        <v>932.39</v>
      </c>
      <c r="F382" s="231" t="s">
        <v>743</v>
      </c>
    </row>
    <row r="383" spans="1:6" ht="24">
      <c r="A383" s="227" t="s">
        <v>740</v>
      </c>
      <c r="B383" s="227" t="s">
        <v>741</v>
      </c>
      <c r="C383" s="228" t="s">
        <v>777</v>
      </c>
      <c r="D383" s="229" t="s">
        <v>297</v>
      </c>
      <c r="E383" s="230">
        <v>932.39</v>
      </c>
      <c r="F383" s="231" t="s">
        <v>743</v>
      </c>
    </row>
    <row r="384" spans="1:6" ht="24">
      <c r="A384" s="227" t="s">
        <v>740</v>
      </c>
      <c r="B384" s="227" t="s">
        <v>741</v>
      </c>
      <c r="C384" s="228" t="s">
        <v>778</v>
      </c>
      <c r="D384" s="229" t="s">
        <v>297</v>
      </c>
      <c r="E384" s="230">
        <v>1015</v>
      </c>
      <c r="F384" s="231" t="s">
        <v>743</v>
      </c>
    </row>
    <row r="385" spans="1:6" ht="24">
      <c r="A385" s="227" t="s">
        <v>740</v>
      </c>
      <c r="B385" s="227" t="s">
        <v>741</v>
      </c>
      <c r="C385" s="228" t="s">
        <v>779</v>
      </c>
      <c r="D385" s="229" t="s">
        <v>297</v>
      </c>
      <c r="E385" s="230">
        <v>927.75</v>
      </c>
      <c r="F385" s="231" t="s">
        <v>743</v>
      </c>
    </row>
    <row r="386" spans="1:6" ht="24">
      <c r="A386" s="227" t="s">
        <v>740</v>
      </c>
      <c r="B386" s="227" t="s">
        <v>741</v>
      </c>
      <c r="C386" s="228" t="s">
        <v>780</v>
      </c>
      <c r="D386" s="229" t="s">
        <v>297</v>
      </c>
      <c r="E386" s="230">
        <v>922.77329999999995</v>
      </c>
      <c r="F386" s="231" t="s">
        <v>743</v>
      </c>
    </row>
    <row r="387" spans="1:6" ht="24">
      <c r="A387" s="227" t="s">
        <v>740</v>
      </c>
      <c r="B387" s="227" t="s">
        <v>741</v>
      </c>
      <c r="C387" s="228" t="s">
        <v>781</v>
      </c>
      <c r="D387" s="229" t="s">
        <v>297</v>
      </c>
      <c r="E387" s="230">
        <v>929.53330000000005</v>
      </c>
      <c r="F387" s="231" t="s">
        <v>743</v>
      </c>
    </row>
    <row r="388" spans="1:6" ht="24">
      <c r="A388" s="227" t="s">
        <v>740</v>
      </c>
      <c r="B388" s="227" t="s">
        <v>741</v>
      </c>
      <c r="C388" s="228" t="s">
        <v>782</v>
      </c>
      <c r="D388" s="229" t="s">
        <v>297</v>
      </c>
      <c r="E388" s="230">
        <v>885</v>
      </c>
      <c r="F388" s="231" t="s">
        <v>743</v>
      </c>
    </row>
    <row r="389" spans="1:6" ht="24">
      <c r="A389" s="227" t="s">
        <v>740</v>
      </c>
      <c r="B389" s="227" t="s">
        <v>741</v>
      </c>
      <c r="C389" s="228" t="s">
        <v>783</v>
      </c>
      <c r="D389" s="229" t="s">
        <v>297</v>
      </c>
      <c r="E389" s="230">
        <v>1017.5025000000001</v>
      </c>
      <c r="F389" s="231" t="s">
        <v>743</v>
      </c>
    </row>
    <row r="390" spans="1:6" ht="24">
      <c r="A390" s="227" t="s">
        <v>740</v>
      </c>
      <c r="B390" s="227" t="s">
        <v>741</v>
      </c>
      <c r="C390" s="228" t="s">
        <v>784</v>
      </c>
      <c r="D390" s="229" t="s">
        <v>297</v>
      </c>
      <c r="E390" s="230">
        <v>2700.0052000000001</v>
      </c>
      <c r="F390" s="231" t="s">
        <v>743</v>
      </c>
    </row>
    <row r="391" spans="1:6" ht="24">
      <c r="A391" s="227" t="s">
        <v>740</v>
      </c>
      <c r="B391" s="227" t="s">
        <v>741</v>
      </c>
      <c r="C391" s="228" t="s">
        <v>785</v>
      </c>
      <c r="D391" s="229" t="s">
        <v>297</v>
      </c>
      <c r="E391" s="230">
        <v>2799.9985000000001</v>
      </c>
      <c r="F391" s="231" t="s">
        <v>743</v>
      </c>
    </row>
    <row r="392" spans="1:6" ht="24">
      <c r="A392" s="227" t="s">
        <v>740</v>
      </c>
      <c r="B392" s="227" t="s">
        <v>741</v>
      </c>
      <c r="C392" s="228" t="s">
        <v>786</v>
      </c>
      <c r="D392" s="229" t="s">
        <v>297</v>
      </c>
      <c r="E392" s="230">
        <v>2149.9960000000001</v>
      </c>
      <c r="F392" s="231" t="s">
        <v>743</v>
      </c>
    </row>
    <row r="393" spans="1:6" ht="24">
      <c r="A393" s="227" t="s">
        <v>740</v>
      </c>
      <c r="B393" s="227" t="s">
        <v>741</v>
      </c>
      <c r="C393" s="228" t="s">
        <v>787</v>
      </c>
      <c r="D393" s="229" t="s">
        <v>297</v>
      </c>
      <c r="E393" s="230">
        <v>3650</v>
      </c>
      <c r="F393" s="231" t="s">
        <v>743</v>
      </c>
    </row>
    <row r="394" spans="1:6" ht="14.1" customHeight="1">
      <c r="A394" s="227" t="s">
        <v>740</v>
      </c>
      <c r="B394" s="227" t="s">
        <v>741</v>
      </c>
      <c r="C394" s="228" t="s">
        <v>788</v>
      </c>
      <c r="D394" s="229" t="s">
        <v>297</v>
      </c>
      <c r="E394" s="230">
        <v>30.68</v>
      </c>
      <c r="F394" s="231" t="s">
        <v>743</v>
      </c>
    </row>
    <row r="395" spans="1:6" ht="24">
      <c r="A395" s="227" t="s">
        <v>740</v>
      </c>
      <c r="B395" s="227" t="s">
        <v>741</v>
      </c>
      <c r="C395" s="228" t="s">
        <v>789</v>
      </c>
      <c r="D395" s="229" t="s">
        <v>297</v>
      </c>
      <c r="E395" s="230">
        <v>5039.8509999999997</v>
      </c>
      <c r="F395" s="231" t="s">
        <v>743</v>
      </c>
    </row>
    <row r="396" spans="1:6" ht="24">
      <c r="A396" s="227" t="s">
        <v>740</v>
      </c>
      <c r="B396" s="227" t="s">
        <v>741</v>
      </c>
      <c r="C396" s="228" t="s">
        <v>790</v>
      </c>
      <c r="D396" s="229" t="s">
        <v>297</v>
      </c>
      <c r="E396" s="230">
        <v>2700.0050000000001</v>
      </c>
      <c r="F396" s="231" t="s">
        <v>743</v>
      </c>
    </row>
    <row r="397" spans="1:6">
      <c r="A397" s="227" t="s">
        <v>740</v>
      </c>
      <c r="B397" s="227" t="s">
        <v>741</v>
      </c>
      <c r="C397" s="228" t="s">
        <v>791</v>
      </c>
      <c r="D397" s="229" t="s">
        <v>297</v>
      </c>
      <c r="E397" s="230">
        <v>9.9946000000000002</v>
      </c>
      <c r="F397" s="231" t="s">
        <v>743</v>
      </c>
    </row>
    <row r="398" spans="1:6" ht="24.75" customHeight="1">
      <c r="A398" s="227" t="s">
        <v>740</v>
      </c>
      <c r="B398" s="227" t="s">
        <v>741</v>
      </c>
      <c r="C398" s="228" t="s">
        <v>792</v>
      </c>
      <c r="D398" s="229" t="s">
        <v>297</v>
      </c>
      <c r="E398" s="230">
        <v>35.4</v>
      </c>
      <c r="F398" s="231" t="s">
        <v>743</v>
      </c>
    </row>
    <row r="399" spans="1:6" ht="24">
      <c r="A399" s="227" t="s">
        <v>740</v>
      </c>
      <c r="B399" s="227" t="s">
        <v>741</v>
      </c>
      <c r="C399" s="228" t="s">
        <v>793</v>
      </c>
      <c r="D399" s="229" t="s">
        <v>297</v>
      </c>
      <c r="E399" s="230">
        <v>1184.72</v>
      </c>
      <c r="F399" s="231" t="s">
        <v>743</v>
      </c>
    </row>
    <row r="400" spans="1:6" ht="24">
      <c r="A400" s="227" t="s">
        <v>740</v>
      </c>
      <c r="B400" s="227" t="s">
        <v>741</v>
      </c>
      <c r="C400" s="228" t="s">
        <v>794</v>
      </c>
      <c r="D400" s="229" t="s">
        <v>297</v>
      </c>
      <c r="E400" s="230">
        <v>2265.6</v>
      </c>
      <c r="F400" s="231" t="s">
        <v>743</v>
      </c>
    </row>
    <row r="401" spans="1:6">
      <c r="A401" s="227" t="s">
        <v>740</v>
      </c>
      <c r="B401" s="227" t="s">
        <v>741</v>
      </c>
      <c r="C401" s="228" t="s">
        <v>795</v>
      </c>
      <c r="D401" s="229" t="s">
        <v>297</v>
      </c>
      <c r="E401" s="230">
        <v>13.3222</v>
      </c>
      <c r="F401" s="231" t="s">
        <v>743</v>
      </c>
    </row>
    <row r="402" spans="1:6">
      <c r="A402" s="227" t="s">
        <v>740</v>
      </c>
      <c r="B402" s="227" t="s">
        <v>741</v>
      </c>
      <c r="C402" s="228" t="s">
        <v>796</v>
      </c>
      <c r="D402" s="229" t="s">
        <v>297</v>
      </c>
      <c r="E402" s="230">
        <v>107.675</v>
      </c>
      <c r="F402" s="231" t="s">
        <v>743</v>
      </c>
    </row>
    <row r="403" spans="1:6" ht="21.75" customHeight="1">
      <c r="A403" s="227" t="s">
        <v>740</v>
      </c>
      <c r="B403" s="227" t="s">
        <v>741</v>
      </c>
      <c r="C403" s="228" t="s">
        <v>797</v>
      </c>
      <c r="D403" s="229" t="s">
        <v>297</v>
      </c>
      <c r="E403" s="230">
        <v>21.771000000000001</v>
      </c>
      <c r="F403" s="231" t="s">
        <v>743</v>
      </c>
    </row>
    <row r="404" spans="1:6">
      <c r="A404" s="227" t="s">
        <v>740</v>
      </c>
      <c r="B404" s="227" t="s">
        <v>741</v>
      </c>
      <c r="C404" s="228" t="s">
        <v>798</v>
      </c>
      <c r="D404" s="229" t="s">
        <v>297</v>
      </c>
      <c r="E404" s="230">
        <v>7.8470000000000004</v>
      </c>
      <c r="F404" s="231" t="s">
        <v>743</v>
      </c>
    </row>
    <row r="405" spans="1:6" ht="24">
      <c r="A405" s="227" t="s">
        <v>740</v>
      </c>
      <c r="B405" s="227" t="s">
        <v>741</v>
      </c>
      <c r="C405" s="228" t="s">
        <v>799</v>
      </c>
      <c r="D405" s="229" t="s">
        <v>297</v>
      </c>
      <c r="E405" s="230">
        <v>885.4</v>
      </c>
      <c r="F405" s="231" t="s">
        <v>743</v>
      </c>
    </row>
    <row r="406" spans="1:6" ht="24">
      <c r="A406" s="227" t="s">
        <v>740</v>
      </c>
      <c r="B406" s="227" t="s">
        <v>741</v>
      </c>
      <c r="C406" s="228" t="s">
        <v>800</v>
      </c>
      <c r="D406" s="229" t="s">
        <v>297</v>
      </c>
      <c r="E406" s="230">
        <v>880.95249999999999</v>
      </c>
      <c r="F406" s="231" t="s">
        <v>743</v>
      </c>
    </row>
    <row r="407" spans="1:6" ht="24">
      <c r="A407" s="227" t="s">
        <v>740</v>
      </c>
      <c r="B407" s="227" t="s">
        <v>741</v>
      </c>
      <c r="C407" s="228" t="s">
        <v>801</v>
      </c>
      <c r="D407" s="229" t="s">
        <v>297</v>
      </c>
      <c r="E407" s="230">
        <v>889.42600000000004</v>
      </c>
      <c r="F407" s="231" t="s">
        <v>743</v>
      </c>
    </row>
    <row r="408" spans="1:6">
      <c r="A408" s="227" t="s">
        <v>740</v>
      </c>
      <c r="B408" s="227" t="s">
        <v>741</v>
      </c>
      <c r="C408" s="228" t="s">
        <v>802</v>
      </c>
      <c r="D408" s="229" t="s">
        <v>297</v>
      </c>
      <c r="E408" s="230">
        <v>20.001000000000001</v>
      </c>
      <c r="F408" s="231" t="s">
        <v>743</v>
      </c>
    </row>
    <row r="409" spans="1:6" ht="15.95" customHeight="1">
      <c r="A409" s="227" t="s">
        <v>740</v>
      </c>
      <c r="B409" s="227" t="s">
        <v>741</v>
      </c>
      <c r="C409" s="231" t="s">
        <v>803</v>
      </c>
      <c r="D409" s="229" t="s">
        <v>297</v>
      </c>
      <c r="E409" s="234">
        <v>5750.01</v>
      </c>
      <c r="F409" s="231" t="s">
        <v>743</v>
      </c>
    </row>
    <row r="410" spans="1:6" ht="24">
      <c r="A410" s="227" t="s">
        <v>740</v>
      </c>
      <c r="B410" s="227" t="s">
        <v>741</v>
      </c>
      <c r="C410" s="228" t="s">
        <v>804</v>
      </c>
      <c r="D410" s="229" t="s">
        <v>297</v>
      </c>
      <c r="E410" s="230">
        <v>4500.0006000000003</v>
      </c>
      <c r="F410" s="231" t="s">
        <v>743</v>
      </c>
    </row>
    <row r="411" spans="1:6">
      <c r="A411" s="227" t="s">
        <v>740</v>
      </c>
      <c r="B411" s="227" t="s">
        <v>741</v>
      </c>
      <c r="C411" s="228" t="s">
        <v>805</v>
      </c>
      <c r="D411" s="229" t="s">
        <v>695</v>
      </c>
      <c r="E411" s="230">
        <v>206.5</v>
      </c>
      <c r="F411" s="231" t="s">
        <v>743</v>
      </c>
    </row>
    <row r="412" spans="1:6">
      <c r="A412" s="227" t="s">
        <v>740</v>
      </c>
      <c r="B412" s="227" t="s">
        <v>741</v>
      </c>
      <c r="C412" s="228" t="s">
        <v>806</v>
      </c>
      <c r="D412" s="229" t="s">
        <v>297</v>
      </c>
      <c r="E412" s="230">
        <v>144.9984</v>
      </c>
      <c r="F412" s="231" t="s">
        <v>743</v>
      </c>
    </row>
    <row r="413" spans="1:6">
      <c r="A413" s="227" t="s">
        <v>740</v>
      </c>
      <c r="B413" s="227" t="s">
        <v>741</v>
      </c>
      <c r="C413" s="228" t="s">
        <v>807</v>
      </c>
      <c r="D413" s="229" t="s">
        <v>297</v>
      </c>
      <c r="E413" s="230">
        <v>1407.74</v>
      </c>
      <c r="F413" s="231" t="s">
        <v>743</v>
      </c>
    </row>
    <row r="414" spans="1:6">
      <c r="A414" s="227" t="s">
        <v>740</v>
      </c>
      <c r="B414" s="227" t="s">
        <v>741</v>
      </c>
      <c r="C414" s="228" t="s">
        <v>808</v>
      </c>
      <c r="D414" s="229" t="s">
        <v>324</v>
      </c>
      <c r="E414" s="230">
        <v>71.98</v>
      </c>
      <c r="F414" s="231" t="s">
        <v>743</v>
      </c>
    </row>
    <row r="415" spans="1:6">
      <c r="A415" s="227" t="s">
        <v>740</v>
      </c>
      <c r="B415" s="227" t="s">
        <v>741</v>
      </c>
      <c r="C415" s="228" t="s">
        <v>809</v>
      </c>
      <c r="D415" s="229" t="s">
        <v>297</v>
      </c>
      <c r="E415" s="230">
        <v>55</v>
      </c>
      <c r="F415" s="231" t="s">
        <v>743</v>
      </c>
    </row>
    <row r="416" spans="1:6">
      <c r="A416" s="227" t="s">
        <v>740</v>
      </c>
      <c r="B416" s="227" t="s">
        <v>741</v>
      </c>
      <c r="C416" s="228" t="s">
        <v>810</v>
      </c>
      <c r="D416" s="229" t="s">
        <v>297</v>
      </c>
      <c r="E416" s="230">
        <v>55</v>
      </c>
      <c r="F416" s="231" t="s">
        <v>743</v>
      </c>
    </row>
    <row r="417" spans="1:6">
      <c r="A417" s="227" t="s">
        <v>740</v>
      </c>
      <c r="B417" s="227" t="s">
        <v>741</v>
      </c>
      <c r="C417" s="228" t="s">
        <v>811</v>
      </c>
      <c r="D417" s="229" t="s">
        <v>695</v>
      </c>
      <c r="E417" s="230">
        <v>72.5</v>
      </c>
      <c r="F417" s="231" t="s">
        <v>743</v>
      </c>
    </row>
    <row r="418" spans="1:6">
      <c r="A418" s="227" t="s">
        <v>740</v>
      </c>
      <c r="B418" s="227" t="s">
        <v>741</v>
      </c>
      <c r="C418" s="228" t="s">
        <v>812</v>
      </c>
      <c r="D418" s="229" t="s">
        <v>297</v>
      </c>
      <c r="E418" s="230">
        <v>50</v>
      </c>
      <c r="F418" s="231" t="s">
        <v>743</v>
      </c>
    </row>
    <row r="419" spans="1:6">
      <c r="A419" s="227" t="s">
        <v>740</v>
      </c>
      <c r="B419" s="227" t="s">
        <v>741</v>
      </c>
      <c r="C419" s="228" t="s">
        <v>813</v>
      </c>
      <c r="D419" s="229" t="s">
        <v>297</v>
      </c>
      <c r="E419" s="230">
        <v>1121</v>
      </c>
      <c r="F419" s="231" t="s">
        <v>743</v>
      </c>
    </row>
    <row r="420" spans="1:6">
      <c r="A420" s="227" t="s">
        <v>740</v>
      </c>
      <c r="B420" s="227" t="s">
        <v>741</v>
      </c>
      <c r="C420" s="228" t="s">
        <v>814</v>
      </c>
      <c r="D420" s="229" t="s">
        <v>297</v>
      </c>
      <c r="E420" s="230">
        <v>254.99799999999999</v>
      </c>
      <c r="F420" s="231" t="s">
        <v>743</v>
      </c>
    </row>
    <row r="421" spans="1:6">
      <c r="A421" s="227" t="s">
        <v>740</v>
      </c>
      <c r="B421" s="227" t="s">
        <v>741</v>
      </c>
      <c r="C421" s="228" t="s">
        <v>814</v>
      </c>
      <c r="D421" s="229" t="s">
        <v>297</v>
      </c>
      <c r="E421" s="230">
        <v>365.8</v>
      </c>
      <c r="F421" s="231" t="s">
        <v>743</v>
      </c>
    </row>
    <row r="422" spans="1:6">
      <c r="A422" s="227" t="s">
        <v>740</v>
      </c>
      <c r="B422" s="227" t="s">
        <v>741</v>
      </c>
      <c r="C422" s="231" t="s">
        <v>815</v>
      </c>
      <c r="D422" s="229" t="s">
        <v>297</v>
      </c>
      <c r="E422" s="234">
        <v>498.99799999999999</v>
      </c>
      <c r="F422" s="231" t="s">
        <v>743</v>
      </c>
    </row>
    <row r="423" spans="1:6" ht="24">
      <c r="A423" s="227" t="s">
        <v>740</v>
      </c>
      <c r="B423" s="227" t="s">
        <v>741</v>
      </c>
      <c r="C423" s="228" t="s">
        <v>816</v>
      </c>
      <c r="D423" s="229" t="s">
        <v>297</v>
      </c>
      <c r="E423" s="230">
        <v>10.9976</v>
      </c>
      <c r="F423" s="231" t="s">
        <v>743</v>
      </c>
    </row>
    <row r="424" spans="1:6" ht="24">
      <c r="A424" s="227" t="s">
        <v>740</v>
      </c>
      <c r="B424" s="227" t="s">
        <v>741</v>
      </c>
      <c r="C424" s="228" t="s">
        <v>817</v>
      </c>
      <c r="D424" s="229" t="s">
        <v>297</v>
      </c>
      <c r="E424" s="230">
        <v>53.1</v>
      </c>
      <c r="F424" s="231" t="s">
        <v>743</v>
      </c>
    </row>
    <row r="425" spans="1:6" ht="24">
      <c r="A425" s="227" t="s">
        <v>740</v>
      </c>
      <c r="B425" s="227" t="s">
        <v>741</v>
      </c>
      <c r="C425" s="228" t="s">
        <v>818</v>
      </c>
      <c r="D425" s="229" t="s">
        <v>297</v>
      </c>
      <c r="E425" s="230">
        <v>916.505</v>
      </c>
      <c r="F425" s="231" t="s">
        <v>743</v>
      </c>
    </row>
    <row r="426" spans="1:6" ht="24">
      <c r="A426" s="227" t="s">
        <v>740</v>
      </c>
      <c r="B426" s="227" t="s">
        <v>741</v>
      </c>
      <c r="C426" s="228" t="s">
        <v>819</v>
      </c>
      <c r="D426" s="229" t="s">
        <v>297</v>
      </c>
      <c r="E426" s="230">
        <v>5015</v>
      </c>
      <c r="F426" s="231" t="s">
        <v>743</v>
      </c>
    </row>
    <row r="427" spans="1:6" ht="24">
      <c r="A427" s="227" t="s">
        <v>740</v>
      </c>
      <c r="B427" s="227" t="s">
        <v>741</v>
      </c>
      <c r="C427" s="228" t="s">
        <v>820</v>
      </c>
      <c r="D427" s="229" t="s">
        <v>297</v>
      </c>
      <c r="E427" s="230">
        <v>10584.6</v>
      </c>
      <c r="F427" s="231" t="s">
        <v>743</v>
      </c>
    </row>
    <row r="428" spans="1:6">
      <c r="A428" s="227" t="s">
        <v>740</v>
      </c>
      <c r="B428" s="227" t="s">
        <v>741</v>
      </c>
      <c r="C428" s="228" t="s">
        <v>821</v>
      </c>
      <c r="D428" s="229" t="s">
        <v>297</v>
      </c>
      <c r="E428" s="230">
        <v>8.85</v>
      </c>
      <c r="F428" s="231" t="s">
        <v>743</v>
      </c>
    </row>
    <row r="429" spans="1:6">
      <c r="A429" s="227" t="s">
        <v>740</v>
      </c>
      <c r="B429" s="227" t="s">
        <v>741</v>
      </c>
      <c r="C429" s="228" t="s">
        <v>822</v>
      </c>
      <c r="D429" s="229" t="s">
        <v>297</v>
      </c>
      <c r="E429" s="230">
        <v>26.55</v>
      </c>
      <c r="F429" s="231" t="s">
        <v>743</v>
      </c>
    </row>
    <row r="430" spans="1:6">
      <c r="A430" s="227" t="s">
        <v>740</v>
      </c>
      <c r="B430" s="227" t="s">
        <v>741</v>
      </c>
      <c r="C430" s="228" t="s">
        <v>823</v>
      </c>
      <c r="D430" s="229" t="s">
        <v>297</v>
      </c>
      <c r="E430" s="230">
        <v>71.98</v>
      </c>
      <c r="F430" s="231" t="s">
        <v>743</v>
      </c>
    </row>
    <row r="431" spans="1:6">
      <c r="A431" s="227" t="s">
        <v>740</v>
      </c>
      <c r="B431" s="227" t="s">
        <v>741</v>
      </c>
      <c r="C431" s="228" t="s">
        <v>824</v>
      </c>
      <c r="D431" s="229" t="s">
        <v>297</v>
      </c>
      <c r="E431" s="230">
        <v>278.77499999999998</v>
      </c>
      <c r="F431" s="231" t="s">
        <v>743</v>
      </c>
    </row>
    <row r="432" spans="1:6">
      <c r="A432" s="227" t="s">
        <v>740</v>
      </c>
      <c r="B432" s="227" t="s">
        <v>741</v>
      </c>
      <c r="C432" s="228" t="s">
        <v>825</v>
      </c>
      <c r="D432" s="229" t="s">
        <v>297</v>
      </c>
      <c r="E432" s="230">
        <v>32.001600000000003</v>
      </c>
      <c r="F432" s="231" t="s">
        <v>743</v>
      </c>
    </row>
    <row r="433" spans="1:6">
      <c r="A433" s="227" t="s">
        <v>740</v>
      </c>
      <c r="B433" s="227" t="s">
        <v>741</v>
      </c>
      <c r="C433" s="228" t="s">
        <v>826</v>
      </c>
      <c r="D433" s="229" t="s">
        <v>297</v>
      </c>
      <c r="E433" s="230">
        <v>33.04</v>
      </c>
      <c r="F433" s="231" t="s">
        <v>743</v>
      </c>
    </row>
    <row r="434" spans="1:6">
      <c r="A434" s="227" t="s">
        <v>740</v>
      </c>
      <c r="B434" s="227" t="s">
        <v>741</v>
      </c>
      <c r="C434" s="228" t="s">
        <v>827</v>
      </c>
      <c r="D434" s="229" t="s">
        <v>297</v>
      </c>
      <c r="E434" s="230">
        <v>24.78</v>
      </c>
      <c r="F434" s="231" t="s">
        <v>743</v>
      </c>
    </row>
    <row r="435" spans="1:6">
      <c r="A435" s="227" t="s">
        <v>740</v>
      </c>
      <c r="B435" s="227" t="s">
        <v>741</v>
      </c>
      <c r="C435" s="228" t="s">
        <v>828</v>
      </c>
      <c r="D435" s="229" t="s">
        <v>297</v>
      </c>
      <c r="E435" s="230">
        <v>21.24</v>
      </c>
      <c r="F435" s="231" t="s">
        <v>743</v>
      </c>
    </row>
    <row r="436" spans="1:6" ht="24">
      <c r="A436" s="227" t="s">
        <v>740</v>
      </c>
      <c r="B436" s="227" t="s">
        <v>741</v>
      </c>
      <c r="C436" s="228" t="s">
        <v>829</v>
      </c>
      <c r="D436" s="229" t="s">
        <v>297</v>
      </c>
      <c r="E436" s="230">
        <v>8379.4282999999996</v>
      </c>
      <c r="F436" s="231" t="s">
        <v>743</v>
      </c>
    </row>
    <row r="437" spans="1:6" ht="24">
      <c r="A437" s="227" t="s">
        <v>740</v>
      </c>
      <c r="B437" s="227" t="s">
        <v>741</v>
      </c>
      <c r="C437" s="228" t="s">
        <v>830</v>
      </c>
      <c r="D437" s="229" t="s">
        <v>297</v>
      </c>
      <c r="E437" s="230">
        <v>3100.0016999999998</v>
      </c>
      <c r="F437" s="231" t="s">
        <v>743</v>
      </c>
    </row>
    <row r="438" spans="1:6" ht="24">
      <c r="A438" s="227" t="s">
        <v>740</v>
      </c>
      <c r="B438" s="227" t="s">
        <v>741</v>
      </c>
      <c r="C438" s="228" t="s">
        <v>831</v>
      </c>
      <c r="D438" s="229" t="s">
        <v>297</v>
      </c>
      <c r="E438" s="230">
        <v>7601.18</v>
      </c>
      <c r="F438" s="231" t="s">
        <v>743</v>
      </c>
    </row>
    <row r="439" spans="1:6">
      <c r="A439" s="227" t="s">
        <v>740</v>
      </c>
      <c r="B439" s="227" t="s">
        <v>741</v>
      </c>
      <c r="C439" s="228" t="s">
        <v>832</v>
      </c>
      <c r="D439" s="229" t="s">
        <v>297</v>
      </c>
      <c r="E439" s="230">
        <v>5.31</v>
      </c>
      <c r="F439" s="231" t="s">
        <v>743</v>
      </c>
    </row>
    <row r="440" spans="1:6">
      <c r="A440" s="227" t="s">
        <v>740</v>
      </c>
      <c r="B440" s="227" t="s">
        <v>741</v>
      </c>
      <c r="C440" s="228" t="s">
        <v>833</v>
      </c>
      <c r="D440" s="229" t="s">
        <v>297</v>
      </c>
      <c r="E440" s="230">
        <v>9.6760000000000002</v>
      </c>
      <c r="F440" s="231" t="s">
        <v>743</v>
      </c>
    </row>
    <row r="441" spans="1:6">
      <c r="A441" s="227" t="s">
        <v>740</v>
      </c>
      <c r="B441" s="227" t="s">
        <v>741</v>
      </c>
      <c r="C441" s="228" t="s">
        <v>834</v>
      </c>
      <c r="D441" s="229" t="s">
        <v>297</v>
      </c>
      <c r="E441" s="230">
        <v>25.924600000000002</v>
      </c>
      <c r="F441" s="231" t="s">
        <v>743</v>
      </c>
    </row>
    <row r="442" spans="1:6">
      <c r="A442" s="227" t="s">
        <v>740</v>
      </c>
      <c r="B442" s="227" t="s">
        <v>741</v>
      </c>
      <c r="C442" s="228" t="s">
        <v>835</v>
      </c>
      <c r="D442" s="229" t="s">
        <v>297</v>
      </c>
      <c r="E442" s="230">
        <v>4163.9250000000002</v>
      </c>
      <c r="F442" s="231" t="s">
        <v>743</v>
      </c>
    </row>
    <row r="443" spans="1:6">
      <c r="A443" s="227" t="s">
        <v>740</v>
      </c>
      <c r="B443" s="227" t="s">
        <v>741</v>
      </c>
      <c r="C443" s="228" t="s">
        <v>836</v>
      </c>
      <c r="D443" s="229" t="s">
        <v>297</v>
      </c>
      <c r="E443" s="230">
        <v>15.34</v>
      </c>
      <c r="F443" s="231" t="s">
        <v>743</v>
      </c>
    </row>
    <row r="444" spans="1:6">
      <c r="A444" s="227" t="s">
        <v>740</v>
      </c>
      <c r="B444" s="227" t="s">
        <v>741</v>
      </c>
      <c r="C444" s="228" t="s">
        <v>837</v>
      </c>
      <c r="D444" s="229" t="s">
        <v>297</v>
      </c>
      <c r="E444" s="230">
        <v>788.24</v>
      </c>
      <c r="F444" s="231" t="s">
        <v>743</v>
      </c>
    </row>
    <row r="445" spans="1:6">
      <c r="A445" s="227" t="s">
        <v>740</v>
      </c>
      <c r="B445" s="227" t="s">
        <v>741</v>
      </c>
      <c r="C445" s="227" t="s">
        <v>838</v>
      </c>
      <c r="D445" s="229" t="s">
        <v>297</v>
      </c>
      <c r="E445" s="232">
        <v>1888</v>
      </c>
      <c r="F445" s="233" t="s">
        <v>743</v>
      </c>
    </row>
    <row r="446" spans="1:6">
      <c r="A446" s="227" t="s">
        <v>740</v>
      </c>
      <c r="B446" s="227" t="s">
        <v>741</v>
      </c>
      <c r="C446" s="227" t="s">
        <v>839</v>
      </c>
      <c r="D446" s="229" t="s">
        <v>297</v>
      </c>
      <c r="E446" s="232">
        <v>1888</v>
      </c>
      <c r="F446" s="233" t="s">
        <v>743</v>
      </c>
    </row>
    <row r="447" spans="1:6">
      <c r="A447" s="227" t="s">
        <v>740</v>
      </c>
      <c r="B447" s="227" t="s">
        <v>741</v>
      </c>
      <c r="C447" s="227" t="s">
        <v>840</v>
      </c>
      <c r="D447" s="229" t="s">
        <v>297</v>
      </c>
      <c r="E447" s="232">
        <v>1858.5</v>
      </c>
      <c r="F447" s="233" t="s">
        <v>743</v>
      </c>
    </row>
    <row r="448" spans="1:6">
      <c r="A448" s="227" t="s">
        <v>740</v>
      </c>
      <c r="B448" s="227" t="s">
        <v>741</v>
      </c>
      <c r="C448" s="228" t="s">
        <v>841</v>
      </c>
      <c r="D448" s="229" t="s">
        <v>324</v>
      </c>
      <c r="E448" s="230">
        <v>27.14</v>
      </c>
      <c r="F448" s="231" t="s">
        <v>743</v>
      </c>
    </row>
    <row r="449" spans="1:6">
      <c r="A449" s="227" t="s">
        <v>740</v>
      </c>
      <c r="B449" s="227" t="s">
        <v>741</v>
      </c>
      <c r="C449" s="228" t="s">
        <v>842</v>
      </c>
      <c r="D449" s="229" t="s">
        <v>297</v>
      </c>
      <c r="E449" s="230">
        <v>33.4176</v>
      </c>
      <c r="F449" s="231" t="s">
        <v>743</v>
      </c>
    </row>
    <row r="450" spans="1:6">
      <c r="A450" s="227" t="s">
        <v>740</v>
      </c>
      <c r="B450" s="227" t="s">
        <v>741</v>
      </c>
      <c r="C450" s="228" t="s">
        <v>843</v>
      </c>
      <c r="D450" s="229" t="s">
        <v>297</v>
      </c>
      <c r="E450" s="230">
        <v>46.999499999999998</v>
      </c>
      <c r="F450" s="231" t="s">
        <v>743</v>
      </c>
    </row>
    <row r="451" spans="1:6">
      <c r="A451" s="227" t="s">
        <v>740</v>
      </c>
      <c r="B451" s="227" t="s">
        <v>741</v>
      </c>
      <c r="C451" s="228" t="s">
        <v>844</v>
      </c>
      <c r="D451" s="229" t="s">
        <v>297</v>
      </c>
      <c r="E451" s="230">
        <v>49.206000000000003</v>
      </c>
      <c r="F451" s="231" t="s">
        <v>743</v>
      </c>
    </row>
    <row r="452" spans="1:6">
      <c r="A452" s="227" t="s">
        <v>740</v>
      </c>
      <c r="B452" s="227" t="s">
        <v>741</v>
      </c>
      <c r="C452" s="228" t="s">
        <v>845</v>
      </c>
      <c r="D452" s="229" t="s">
        <v>297</v>
      </c>
      <c r="E452" s="230">
        <v>619.5</v>
      </c>
      <c r="F452" s="231" t="s">
        <v>743</v>
      </c>
    </row>
    <row r="453" spans="1:6" ht="18" customHeight="1">
      <c r="A453" s="227" t="s">
        <v>740</v>
      </c>
      <c r="B453" s="227" t="s">
        <v>741</v>
      </c>
      <c r="C453" s="228" t="s">
        <v>846</v>
      </c>
      <c r="D453" s="229" t="s">
        <v>297</v>
      </c>
      <c r="E453" s="230">
        <v>49.607300000000002</v>
      </c>
      <c r="F453" s="231" t="s">
        <v>743</v>
      </c>
    </row>
    <row r="454" spans="1:6">
      <c r="A454" s="227" t="s">
        <v>740</v>
      </c>
      <c r="B454" s="227" t="s">
        <v>741</v>
      </c>
      <c r="C454" s="228" t="s">
        <v>847</v>
      </c>
      <c r="D454" s="229" t="s">
        <v>297</v>
      </c>
      <c r="E454" s="230">
        <v>1362.9</v>
      </c>
      <c r="F454" s="231" t="s">
        <v>743</v>
      </c>
    </row>
    <row r="455" spans="1:6">
      <c r="A455" s="227" t="s">
        <v>740</v>
      </c>
      <c r="B455" s="227" t="s">
        <v>741</v>
      </c>
      <c r="C455" s="228" t="s">
        <v>848</v>
      </c>
      <c r="D455" s="229" t="s">
        <v>297</v>
      </c>
      <c r="E455" s="230">
        <v>114.46</v>
      </c>
      <c r="F455" s="231" t="s">
        <v>743</v>
      </c>
    </row>
    <row r="456" spans="1:6" ht="18.95" customHeight="1">
      <c r="A456" s="227" t="s">
        <v>740</v>
      </c>
      <c r="B456" s="227" t="s">
        <v>741</v>
      </c>
      <c r="C456" s="228" t="s">
        <v>849</v>
      </c>
      <c r="D456" s="229" t="s">
        <v>297</v>
      </c>
      <c r="E456" s="230">
        <v>4399.9949999999999</v>
      </c>
      <c r="F456" s="231" t="s">
        <v>743</v>
      </c>
    </row>
    <row r="457" spans="1:6" ht="18.95" customHeight="1">
      <c r="A457" s="227" t="s">
        <v>740</v>
      </c>
      <c r="B457" s="227" t="s">
        <v>741</v>
      </c>
      <c r="C457" s="228" t="s">
        <v>850</v>
      </c>
      <c r="D457" s="229" t="s">
        <v>297</v>
      </c>
      <c r="E457" s="230">
        <v>2242</v>
      </c>
      <c r="F457" s="231" t="s">
        <v>743</v>
      </c>
    </row>
    <row r="458" spans="1:6" ht="18.95" customHeight="1">
      <c r="A458" s="227" t="s">
        <v>740</v>
      </c>
      <c r="B458" s="227" t="s">
        <v>741</v>
      </c>
      <c r="C458" s="228" t="s">
        <v>851</v>
      </c>
      <c r="D458" s="229" t="s">
        <v>297</v>
      </c>
      <c r="E458" s="230">
        <v>1982.4</v>
      </c>
      <c r="F458" s="231" t="s">
        <v>743</v>
      </c>
    </row>
    <row r="459" spans="1:6" ht="24">
      <c r="A459" s="227" t="s">
        <v>740</v>
      </c>
      <c r="B459" s="227" t="s">
        <v>741</v>
      </c>
      <c r="C459" s="228" t="s">
        <v>852</v>
      </c>
      <c r="D459" s="229" t="s">
        <v>297</v>
      </c>
      <c r="E459" s="230">
        <v>2006</v>
      </c>
      <c r="F459" s="231" t="s">
        <v>743</v>
      </c>
    </row>
    <row r="460" spans="1:6" ht="15" customHeight="1">
      <c r="A460" s="227" t="s">
        <v>740</v>
      </c>
      <c r="B460" s="227" t="s">
        <v>741</v>
      </c>
      <c r="C460" s="228" t="s">
        <v>853</v>
      </c>
      <c r="D460" s="229" t="s">
        <v>297</v>
      </c>
      <c r="E460" s="230">
        <v>3186</v>
      </c>
      <c r="F460" s="231" t="s">
        <v>743</v>
      </c>
    </row>
    <row r="461" spans="1:6" ht="24">
      <c r="A461" s="227" t="s">
        <v>740</v>
      </c>
      <c r="B461" s="227" t="s">
        <v>741</v>
      </c>
      <c r="C461" s="228" t="s">
        <v>854</v>
      </c>
      <c r="D461" s="229" t="s">
        <v>297</v>
      </c>
      <c r="E461" s="230">
        <v>2908.2525000000001</v>
      </c>
      <c r="F461" s="231" t="s">
        <v>743</v>
      </c>
    </row>
    <row r="462" spans="1:6" ht="20.25" customHeight="1">
      <c r="A462" s="227" t="s">
        <v>740</v>
      </c>
      <c r="B462" s="227" t="s">
        <v>741</v>
      </c>
      <c r="C462" s="228" t="s">
        <v>855</v>
      </c>
      <c r="D462" s="229" t="s">
        <v>297</v>
      </c>
      <c r="E462" s="230">
        <v>4979.6000000000004</v>
      </c>
      <c r="F462" s="231" t="s">
        <v>743</v>
      </c>
    </row>
    <row r="463" spans="1:6" ht="21.75" customHeight="1">
      <c r="A463" s="227" t="s">
        <v>740</v>
      </c>
      <c r="B463" s="227" t="s">
        <v>741</v>
      </c>
      <c r="C463" s="228" t="s">
        <v>856</v>
      </c>
      <c r="D463" s="229" t="s">
        <v>297</v>
      </c>
      <c r="E463" s="230">
        <v>4248</v>
      </c>
      <c r="F463" s="231" t="s">
        <v>743</v>
      </c>
    </row>
    <row r="464" spans="1:6" ht="21.75" customHeight="1">
      <c r="A464" s="227" t="s">
        <v>740</v>
      </c>
      <c r="B464" s="227" t="s">
        <v>741</v>
      </c>
      <c r="C464" s="228" t="s">
        <v>857</v>
      </c>
      <c r="D464" s="229" t="s">
        <v>297</v>
      </c>
      <c r="E464" s="230">
        <v>2419</v>
      </c>
      <c r="F464" s="231" t="s">
        <v>743</v>
      </c>
    </row>
    <row r="465" spans="1:6" ht="15" customHeight="1">
      <c r="A465" s="227" t="s">
        <v>740</v>
      </c>
      <c r="B465" s="227" t="s">
        <v>741</v>
      </c>
      <c r="C465" s="228" t="s">
        <v>858</v>
      </c>
      <c r="D465" s="229" t="s">
        <v>297</v>
      </c>
      <c r="E465" s="230">
        <v>5015</v>
      </c>
      <c r="F465" s="231" t="s">
        <v>743</v>
      </c>
    </row>
    <row r="466" spans="1:6" ht="17.100000000000001" customHeight="1">
      <c r="A466" s="227" t="s">
        <v>740</v>
      </c>
      <c r="B466" s="227" t="s">
        <v>741</v>
      </c>
      <c r="C466" s="228" t="s">
        <v>859</v>
      </c>
      <c r="D466" s="229" t="s">
        <v>297</v>
      </c>
      <c r="E466" s="230">
        <v>4398.45</v>
      </c>
      <c r="F466" s="231" t="s">
        <v>743</v>
      </c>
    </row>
    <row r="467" spans="1:6" ht="14.1" customHeight="1">
      <c r="A467" s="227" t="s">
        <v>740</v>
      </c>
      <c r="B467" s="227" t="s">
        <v>741</v>
      </c>
      <c r="C467" s="228" t="s">
        <v>860</v>
      </c>
      <c r="D467" s="229" t="s">
        <v>297</v>
      </c>
      <c r="E467" s="230">
        <v>8142</v>
      </c>
      <c r="F467" s="231" t="s">
        <v>743</v>
      </c>
    </row>
    <row r="468" spans="1:6" ht="14.1" customHeight="1">
      <c r="A468" s="227" t="s">
        <v>740</v>
      </c>
      <c r="B468" s="227" t="s">
        <v>741</v>
      </c>
      <c r="C468" s="228" t="s">
        <v>861</v>
      </c>
      <c r="D468" s="229" t="s">
        <v>297</v>
      </c>
      <c r="E468" s="230">
        <v>6608</v>
      </c>
      <c r="F468" s="231" t="s">
        <v>743</v>
      </c>
    </row>
    <row r="469" spans="1:6" ht="15" customHeight="1">
      <c r="A469" s="227" t="s">
        <v>740</v>
      </c>
      <c r="B469" s="227" t="s">
        <v>741</v>
      </c>
      <c r="C469" s="228" t="s">
        <v>862</v>
      </c>
      <c r="D469" s="229" t="s">
        <v>297</v>
      </c>
      <c r="E469" s="230">
        <v>1899.8</v>
      </c>
      <c r="F469" s="231" t="s">
        <v>743</v>
      </c>
    </row>
    <row r="470" spans="1:6" ht="24">
      <c r="A470" s="227" t="s">
        <v>740</v>
      </c>
      <c r="B470" s="227" t="s">
        <v>741</v>
      </c>
      <c r="C470" s="228" t="s">
        <v>863</v>
      </c>
      <c r="D470" s="229" t="s">
        <v>297</v>
      </c>
      <c r="E470" s="230">
        <v>7788</v>
      </c>
      <c r="F470" s="231" t="s">
        <v>743</v>
      </c>
    </row>
    <row r="471" spans="1:6" ht="24">
      <c r="A471" s="227" t="s">
        <v>740</v>
      </c>
      <c r="B471" s="227" t="s">
        <v>741</v>
      </c>
      <c r="C471" s="228" t="s">
        <v>864</v>
      </c>
      <c r="D471" s="229" t="s">
        <v>297</v>
      </c>
      <c r="E471" s="230">
        <v>8732</v>
      </c>
      <c r="F471" s="231" t="s">
        <v>743</v>
      </c>
    </row>
    <row r="472" spans="1:6" ht="14.1" customHeight="1">
      <c r="A472" s="227" t="s">
        <v>740</v>
      </c>
      <c r="B472" s="227" t="s">
        <v>741</v>
      </c>
      <c r="C472" s="228" t="s">
        <v>865</v>
      </c>
      <c r="D472" s="229" t="s">
        <v>297</v>
      </c>
      <c r="E472" s="230">
        <v>1911.01</v>
      </c>
      <c r="F472" s="231" t="s">
        <v>743</v>
      </c>
    </row>
    <row r="473" spans="1:6" ht="14.1" customHeight="1">
      <c r="A473" s="227" t="s">
        <v>740</v>
      </c>
      <c r="B473" s="227" t="s">
        <v>741</v>
      </c>
      <c r="C473" s="228" t="s">
        <v>866</v>
      </c>
      <c r="D473" s="229" t="s">
        <v>297</v>
      </c>
      <c r="E473" s="230">
        <v>7670</v>
      </c>
      <c r="F473" s="231" t="s">
        <v>743</v>
      </c>
    </row>
    <row r="474" spans="1:6" ht="15.95" customHeight="1">
      <c r="A474" s="227" t="s">
        <v>740</v>
      </c>
      <c r="B474" s="227" t="s">
        <v>741</v>
      </c>
      <c r="C474" s="228" t="s">
        <v>867</v>
      </c>
      <c r="D474" s="229" t="s">
        <v>297</v>
      </c>
      <c r="E474" s="230">
        <v>14.75</v>
      </c>
      <c r="F474" s="231" t="s">
        <v>743</v>
      </c>
    </row>
    <row r="475" spans="1:6" ht="15.95" customHeight="1">
      <c r="A475" s="227" t="s">
        <v>740</v>
      </c>
      <c r="B475" s="227" t="s">
        <v>741</v>
      </c>
      <c r="C475" s="228" t="s">
        <v>868</v>
      </c>
      <c r="D475" s="229" t="s">
        <v>297</v>
      </c>
      <c r="E475" s="230">
        <v>233.64</v>
      </c>
      <c r="F475" s="231" t="s">
        <v>743</v>
      </c>
    </row>
    <row r="476" spans="1:6" ht="15" customHeight="1">
      <c r="A476" s="235" t="s">
        <v>869</v>
      </c>
      <c r="B476" s="235" t="s">
        <v>870</v>
      </c>
      <c r="C476" s="236" t="s">
        <v>871</v>
      </c>
      <c r="D476" s="237" t="s">
        <v>695</v>
      </c>
      <c r="E476" s="238">
        <v>250</v>
      </c>
      <c r="F476" s="239" t="s">
        <v>872</v>
      </c>
    </row>
    <row r="477" spans="1:6">
      <c r="A477" s="235" t="s">
        <v>869</v>
      </c>
      <c r="B477" s="235" t="s">
        <v>870</v>
      </c>
      <c r="C477" s="236" t="s">
        <v>873</v>
      </c>
      <c r="D477" s="237" t="s">
        <v>297</v>
      </c>
      <c r="E477" s="238">
        <v>362.25</v>
      </c>
      <c r="F477" s="239" t="s">
        <v>874</v>
      </c>
    </row>
    <row r="478" spans="1:6" ht="15" customHeight="1">
      <c r="A478" s="235" t="s">
        <v>869</v>
      </c>
      <c r="B478" s="235" t="s">
        <v>870</v>
      </c>
      <c r="C478" s="236" t="s">
        <v>875</v>
      </c>
      <c r="D478" s="237" t="s">
        <v>297</v>
      </c>
      <c r="E478" s="238">
        <v>402.67669999999998</v>
      </c>
      <c r="F478" s="239" t="s">
        <v>872</v>
      </c>
    </row>
    <row r="479" spans="1:6">
      <c r="A479" s="235" t="s">
        <v>869</v>
      </c>
      <c r="B479" s="235" t="s">
        <v>870</v>
      </c>
      <c r="C479" s="240" t="s">
        <v>876</v>
      </c>
      <c r="D479" s="241" t="s">
        <v>297</v>
      </c>
      <c r="E479" s="242">
        <v>475.16</v>
      </c>
      <c r="F479" s="239" t="s">
        <v>874</v>
      </c>
    </row>
    <row r="480" spans="1:6" ht="15.95" customHeight="1">
      <c r="A480" s="235" t="s">
        <v>869</v>
      </c>
      <c r="B480" s="235" t="s">
        <v>870</v>
      </c>
      <c r="C480" s="236" t="s">
        <v>877</v>
      </c>
      <c r="D480" s="237" t="s">
        <v>297</v>
      </c>
      <c r="E480" s="238">
        <v>466.1</v>
      </c>
      <c r="F480" s="239" t="s">
        <v>872</v>
      </c>
    </row>
    <row r="481" spans="1:6">
      <c r="A481" s="235" t="s">
        <v>869</v>
      </c>
      <c r="B481" s="235" t="s">
        <v>870</v>
      </c>
      <c r="C481" s="236" t="s">
        <v>878</v>
      </c>
      <c r="D481" s="237" t="s">
        <v>297</v>
      </c>
      <c r="E481" s="238">
        <v>475.16</v>
      </c>
      <c r="F481" s="239" t="s">
        <v>874</v>
      </c>
    </row>
    <row r="482" spans="1:6" ht="17.100000000000001" customHeight="1">
      <c r="A482" s="235" t="s">
        <v>869</v>
      </c>
      <c r="B482" s="235" t="s">
        <v>870</v>
      </c>
      <c r="C482" s="236" t="s">
        <v>879</v>
      </c>
      <c r="D482" s="237" t="s">
        <v>614</v>
      </c>
      <c r="E482" s="238">
        <v>148</v>
      </c>
      <c r="F482" s="239" t="s">
        <v>872</v>
      </c>
    </row>
    <row r="483" spans="1:6">
      <c r="A483" s="235" t="s">
        <v>869</v>
      </c>
      <c r="B483" s="235" t="s">
        <v>870</v>
      </c>
      <c r="C483" s="236" t="s">
        <v>880</v>
      </c>
      <c r="D483" s="237" t="s">
        <v>614</v>
      </c>
      <c r="E483" s="238">
        <v>393.75</v>
      </c>
      <c r="F483" s="239" t="s">
        <v>874</v>
      </c>
    </row>
    <row r="484" spans="1:6">
      <c r="A484" s="235" t="s">
        <v>869</v>
      </c>
      <c r="B484" s="235" t="s">
        <v>870</v>
      </c>
      <c r="C484" s="236" t="s">
        <v>881</v>
      </c>
      <c r="D484" s="237" t="s">
        <v>297</v>
      </c>
      <c r="E484" s="238">
        <v>1535.12</v>
      </c>
      <c r="F484" s="239" t="s">
        <v>874</v>
      </c>
    </row>
    <row r="485" spans="1:6">
      <c r="A485" s="235" t="s">
        <v>869</v>
      </c>
      <c r="B485" s="235" t="s">
        <v>870</v>
      </c>
      <c r="C485" s="236" t="s">
        <v>882</v>
      </c>
      <c r="D485" s="237" t="s">
        <v>297</v>
      </c>
      <c r="E485" s="238">
        <v>1300.95</v>
      </c>
      <c r="F485" s="239" t="s">
        <v>872</v>
      </c>
    </row>
    <row r="486" spans="1:6">
      <c r="A486" s="235" t="s">
        <v>869</v>
      </c>
      <c r="B486" s="235" t="s">
        <v>870</v>
      </c>
      <c r="C486" s="236" t="s">
        <v>883</v>
      </c>
      <c r="D486" s="237" t="s">
        <v>297</v>
      </c>
      <c r="E486" s="238">
        <v>299.72000000000003</v>
      </c>
      <c r="F486" s="239" t="s">
        <v>874</v>
      </c>
    </row>
    <row r="487" spans="1:6">
      <c r="A487" s="235" t="s">
        <v>869</v>
      </c>
      <c r="B487" s="235" t="s">
        <v>870</v>
      </c>
      <c r="C487" s="236" t="s">
        <v>884</v>
      </c>
      <c r="D487" s="237" t="s">
        <v>297</v>
      </c>
      <c r="E487" s="238">
        <v>236</v>
      </c>
      <c r="F487" s="239" t="s">
        <v>872</v>
      </c>
    </row>
    <row r="488" spans="1:6">
      <c r="A488" s="235" t="s">
        <v>869</v>
      </c>
      <c r="B488" s="235" t="s">
        <v>870</v>
      </c>
      <c r="C488" s="236" t="s">
        <v>885</v>
      </c>
      <c r="D488" s="237" t="s">
        <v>297</v>
      </c>
      <c r="E488" s="238">
        <v>131.58000000000001</v>
      </c>
      <c r="F488" s="239" t="s">
        <v>874</v>
      </c>
    </row>
    <row r="489" spans="1:6" ht="21.95" customHeight="1">
      <c r="A489" s="235" t="s">
        <v>869</v>
      </c>
      <c r="B489" s="235" t="s">
        <v>870</v>
      </c>
      <c r="C489" s="236" t="s">
        <v>886</v>
      </c>
      <c r="D489" s="237" t="s">
        <v>297</v>
      </c>
      <c r="E489" s="238">
        <v>136.29</v>
      </c>
      <c r="F489" s="239" t="s">
        <v>872</v>
      </c>
    </row>
    <row r="490" spans="1:6" ht="24.75" customHeight="1">
      <c r="A490" s="235" t="s">
        <v>869</v>
      </c>
      <c r="B490" s="235" t="s">
        <v>870</v>
      </c>
      <c r="C490" s="236" t="s">
        <v>887</v>
      </c>
      <c r="D490" s="237" t="s">
        <v>297</v>
      </c>
      <c r="E490" s="238">
        <v>74.34</v>
      </c>
      <c r="F490" s="239" t="s">
        <v>872</v>
      </c>
    </row>
    <row r="491" spans="1:6" ht="27.75" customHeight="1">
      <c r="A491" s="235" t="s">
        <v>869</v>
      </c>
      <c r="B491" s="235" t="s">
        <v>870</v>
      </c>
      <c r="C491" s="236" t="s">
        <v>888</v>
      </c>
      <c r="D491" s="237" t="s">
        <v>297</v>
      </c>
      <c r="E491" s="238">
        <v>52.4983</v>
      </c>
      <c r="F491" s="239" t="s">
        <v>872</v>
      </c>
    </row>
    <row r="492" spans="1:6" ht="24.95" customHeight="1">
      <c r="A492" s="235" t="s">
        <v>869</v>
      </c>
      <c r="B492" s="235" t="s">
        <v>870</v>
      </c>
      <c r="C492" s="236" t="s">
        <v>889</v>
      </c>
      <c r="D492" s="237" t="s">
        <v>297</v>
      </c>
      <c r="E492" s="238">
        <v>61.95</v>
      </c>
      <c r="F492" s="239" t="s">
        <v>874</v>
      </c>
    </row>
    <row r="493" spans="1:6" ht="20.100000000000001" customHeight="1">
      <c r="A493" s="235" t="s">
        <v>869</v>
      </c>
      <c r="B493" s="235" t="s">
        <v>870</v>
      </c>
      <c r="C493" s="236" t="s">
        <v>890</v>
      </c>
      <c r="D493" s="237" t="s">
        <v>297</v>
      </c>
      <c r="E493" s="238">
        <v>94.352699999999999</v>
      </c>
      <c r="F493" s="239" t="s">
        <v>872</v>
      </c>
    </row>
    <row r="494" spans="1:6" ht="21" customHeight="1">
      <c r="A494" s="235" t="s">
        <v>869</v>
      </c>
      <c r="B494" s="235" t="s">
        <v>870</v>
      </c>
      <c r="C494" s="236" t="s">
        <v>891</v>
      </c>
      <c r="D494" s="237" t="s">
        <v>297</v>
      </c>
      <c r="E494" s="238">
        <v>131.58199999999999</v>
      </c>
      <c r="F494" s="239" t="s">
        <v>874</v>
      </c>
    </row>
    <row r="495" spans="1:6" ht="22.5" customHeight="1">
      <c r="A495" s="235" t="s">
        <v>869</v>
      </c>
      <c r="B495" s="235" t="s">
        <v>870</v>
      </c>
      <c r="C495" s="236" t="s">
        <v>892</v>
      </c>
      <c r="D495" s="237" t="s">
        <v>297</v>
      </c>
      <c r="E495" s="238">
        <v>94.352699999999999</v>
      </c>
      <c r="F495" s="239" t="s">
        <v>872</v>
      </c>
    </row>
    <row r="496" spans="1:6" ht="21" customHeight="1">
      <c r="A496" s="235" t="s">
        <v>869</v>
      </c>
      <c r="B496" s="235" t="s">
        <v>870</v>
      </c>
      <c r="C496" s="236" t="s">
        <v>893</v>
      </c>
      <c r="D496" s="237" t="s">
        <v>297</v>
      </c>
      <c r="E496" s="238">
        <v>131.58199999999999</v>
      </c>
      <c r="F496" s="239" t="s">
        <v>874</v>
      </c>
    </row>
    <row r="497" spans="1:6" ht="21" customHeight="1">
      <c r="A497" s="235" t="s">
        <v>869</v>
      </c>
      <c r="B497" s="235" t="s">
        <v>870</v>
      </c>
      <c r="C497" s="236" t="s">
        <v>894</v>
      </c>
      <c r="D497" s="237" t="s">
        <v>297</v>
      </c>
      <c r="E497" s="238">
        <v>43.365299999999998</v>
      </c>
      <c r="F497" s="239" t="s">
        <v>872</v>
      </c>
    </row>
    <row r="498" spans="1:6" ht="23.25" customHeight="1">
      <c r="A498" s="235" t="s">
        <v>869</v>
      </c>
      <c r="B498" s="235" t="s">
        <v>870</v>
      </c>
      <c r="C498" s="236" t="s">
        <v>895</v>
      </c>
      <c r="D498" s="237" t="s">
        <v>297</v>
      </c>
      <c r="E498" s="238">
        <v>78.75</v>
      </c>
      <c r="F498" s="239" t="s">
        <v>874</v>
      </c>
    </row>
    <row r="499" spans="1:6" ht="23.25" customHeight="1">
      <c r="A499" s="235" t="s">
        <v>869</v>
      </c>
      <c r="B499" s="235" t="s">
        <v>870</v>
      </c>
      <c r="C499" s="236" t="s">
        <v>896</v>
      </c>
      <c r="D499" s="237" t="s">
        <v>297</v>
      </c>
      <c r="E499" s="238">
        <v>73</v>
      </c>
      <c r="F499" s="239" t="s">
        <v>872</v>
      </c>
    </row>
    <row r="500" spans="1:6" ht="15" customHeight="1">
      <c r="A500" s="235" t="s">
        <v>869</v>
      </c>
      <c r="B500" s="235" t="s">
        <v>870</v>
      </c>
      <c r="C500" s="236" t="s">
        <v>897</v>
      </c>
      <c r="D500" s="237" t="s">
        <v>297</v>
      </c>
      <c r="E500" s="238">
        <v>723.70500000000004</v>
      </c>
      <c r="F500" s="239" t="s">
        <v>874</v>
      </c>
    </row>
    <row r="501" spans="1:6" ht="22.5" customHeight="1">
      <c r="A501" s="235" t="s">
        <v>869</v>
      </c>
      <c r="B501" s="235" t="s">
        <v>870</v>
      </c>
      <c r="C501" s="236" t="s">
        <v>898</v>
      </c>
      <c r="D501" s="237" t="s">
        <v>297</v>
      </c>
      <c r="E501" s="238">
        <v>224.2</v>
      </c>
      <c r="F501" s="239" t="s">
        <v>872</v>
      </c>
    </row>
    <row r="502" spans="1:6" ht="26.25" customHeight="1">
      <c r="A502" s="235" t="s">
        <v>869</v>
      </c>
      <c r="B502" s="235" t="s">
        <v>870</v>
      </c>
      <c r="C502" s="236" t="s">
        <v>899</v>
      </c>
      <c r="D502" s="237" t="s">
        <v>297</v>
      </c>
      <c r="E502" s="238">
        <v>433.65</v>
      </c>
      <c r="F502" s="239" t="s">
        <v>874</v>
      </c>
    </row>
    <row r="503" spans="1:6" ht="18.95" customHeight="1">
      <c r="A503" s="235" t="s">
        <v>869</v>
      </c>
      <c r="B503" s="235" t="s">
        <v>870</v>
      </c>
      <c r="C503" s="236" t="s">
        <v>900</v>
      </c>
      <c r="D503" s="237" t="s">
        <v>297</v>
      </c>
      <c r="E503" s="238">
        <v>224.2</v>
      </c>
      <c r="F503" s="239" t="s">
        <v>872</v>
      </c>
    </row>
    <row r="504" spans="1:6" ht="17.100000000000001" customHeight="1">
      <c r="A504" s="235" t="s">
        <v>869</v>
      </c>
      <c r="B504" s="235" t="s">
        <v>870</v>
      </c>
      <c r="C504" s="236" t="s">
        <v>901</v>
      </c>
      <c r="D504" s="237" t="s">
        <v>297</v>
      </c>
      <c r="E504" s="238">
        <v>433.65</v>
      </c>
      <c r="F504" s="239" t="s">
        <v>874</v>
      </c>
    </row>
    <row r="505" spans="1:6" ht="29.25" customHeight="1">
      <c r="A505" s="235" t="s">
        <v>869</v>
      </c>
      <c r="B505" s="235" t="s">
        <v>870</v>
      </c>
      <c r="C505" s="236" t="s">
        <v>902</v>
      </c>
      <c r="D505" s="237" t="s">
        <v>297</v>
      </c>
      <c r="E505" s="238">
        <v>224.2</v>
      </c>
      <c r="F505" s="239" t="s">
        <v>872</v>
      </c>
    </row>
    <row r="506" spans="1:6" ht="31.5" customHeight="1">
      <c r="A506" s="235" t="s">
        <v>869</v>
      </c>
      <c r="B506" s="235" t="s">
        <v>870</v>
      </c>
      <c r="C506" s="236" t="s">
        <v>903</v>
      </c>
      <c r="D506" s="237" t="s">
        <v>297</v>
      </c>
      <c r="E506" s="238">
        <v>433.65</v>
      </c>
      <c r="F506" s="239" t="s">
        <v>874</v>
      </c>
    </row>
    <row r="507" spans="1:6" ht="24.75" customHeight="1">
      <c r="A507" s="235" t="s">
        <v>869</v>
      </c>
      <c r="B507" s="235" t="s">
        <v>870</v>
      </c>
      <c r="C507" s="236" t="s">
        <v>904</v>
      </c>
      <c r="D507" s="237" t="s">
        <v>297</v>
      </c>
      <c r="E507" s="238">
        <v>99.12</v>
      </c>
      <c r="F507" s="239" t="s">
        <v>872</v>
      </c>
    </row>
    <row r="508" spans="1:6">
      <c r="A508" s="235" t="s">
        <v>869</v>
      </c>
      <c r="B508" s="235" t="s">
        <v>870</v>
      </c>
      <c r="C508" s="236" t="s">
        <v>905</v>
      </c>
      <c r="D508" s="237" t="s">
        <v>297</v>
      </c>
      <c r="E508" s="238">
        <v>384.09</v>
      </c>
      <c r="F508" s="239" t="s">
        <v>872</v>
      </c>
    </row>
    <row r="509" spans="1:6" ht="36.75" customHeight="1">
      <c r="A509" s="235" t="s">
        <v>869</v>
      </c>
      <c r="B509" s="235" t="s">
        <v>870</v>
      </c>
      <c r="C509" s="236" t="s">
        <v>906</v>
      </c>
      <c r="D509" s="237" t="s">
        <v>297</v>
      </c>
      <c r="E509" s="238">
        <v>3669.75</v>
      </c>
      <c r="F509" s="239" t="s">
        <v>872</v>
      </c>
    </row>
    <row r="510" spans="1:6" ht="37.5" customHeight="1">
      <c r="A510" s="235" t="s">
        <v>869</v>
      </c>
      <c r="B510" s="235" t="s">
        <v>870</v>
      </c>
      <c r="C510" s="236" t="s">
        <v>907</v>
      </c>
      <c r="D510" s="237" t="s">
        <v>695</v>
      </c>
      <c r="E510" s="238">
        <v>183.75</v>
      </c>
      <c r="F510" s="239" t="s">
        <v>872</v>
      </c>
    </row>
    <row r="511" spans="1:6" ht="34.5" customHeight="1">
      <c r="A511" s="235" t="s">
        <v>869</v>
      </c>
      <c r="B511" s="235" t="s">
        <v>870</v>
      </c>
      <c r="C511" s="236" t="s">
        <v>908</v>
      </c>
      <c r="D511" s="237" t="s">
        <v>297</v>
      </c>
      <c r="E511" s="238">
        <v>255.86</v>
      </c>
      <c r="F511" s="239" t="s">
        <v>874</v>
      </c>
    </row>
    <row r="512" spans="1:6" ht="30.75" customHeight="1">
      <c r="A512" s="235" t="s">
        <v>869</v>
      </c>
      <c r="B512" s="235" t="s">
        <v>870</v>
      </c>
      <c r="C512" s="236" t="s">
        <v>909</v>
      </c>
      <c r="D512" s="237" t="s">
        <v>297</v>
      </c>
      <c r="E512" s="238">
        <v>548.26</v>
      </c>
      <c r="F512" s="239" t="s">
        <v>874</v>
      </c>
    </row>
    <row r="513" spans="1:6" ht="35.25" customHeight="1">
      <c r="A513" s="235" t="s">
        <v>869</v>
      </c>
      <c r="B513" s="235" t="s">
        <v>870</v>
      </c>
      <c r="C513" s="236" t="s">
        <v>910</v>
      </c>
      <c r="D513" s="237" t="s">
        <v>297</v>
      </c>
      <c r="E513" s="238">
        <v>3422</v>
      </c>
      <c r="F513" s="239" t="s">
        <v>872</v>
      </c>
    </row>
    <row r="514" spans="1:6" ht="24.75" customHeight="1">
      <c r="A514" s="88" t="s">
        <v>97</v>
      </c>
      <c r="B514" s="88" t="s">
        <v>911</v>
      </c>
      <c r="C514" s="89" t="s">
        <v>912</v>
      </c>
      <c r="D514" s="90" t="s">
        <v>717</v>
      </c>
      <c r="E514" s="91">
        <v>1500</v>
      </c>
      <c r="F514" s="128" t="s">
        <v>913</v>
      </c>
    </row>
    <row r="515" spans="1:6" ht="27" customHeight="1">
      <c r="A515" s="88" t="s">
        <v>97</v>
      </c>
      <c r="B515" s="88" t="s">
        <v>911</v>
      </c>
      <c r="C515" s="89" t="s">
        <v>912</v>
      </c>
      <c r="D515" s="90" t="s">
        <v>717</v>
      </c>
      <c r="E515" s="91">
        <v>2050</v>
      </c>
      <c r="F515" s="128" t="s">
        <v>913</v>
      </c>
    </row>
    <row r="516" spans="1:6" ht="27.75" customHeight="1">
      <c r="A516" s="88" t="s">
        <v>97</v>
      </c>
      <c r="B516" s="88" t="s">
        <v>911</v>
      </c>
      <c r="C516" s="89" t="s">
        <v>914</v>
      </c>
      <c r="D516" s="90" t="s">
        <v>717</v>
      </c>
      <c r="E516" s="91">
        <v>3500</v>
      </c>
      <c r="F516" s="128" t="s">
        <v>913</v>
      </c>
    </row>
    <row r="517" spans="1:6" ht="32.25" customHeight="1">
      <c r="A517" s="88" t="s">
        <v>97</v>
      </c>
      <c r="B517" s="88" t="s">
        <v>911</v>
      </c>
      <c r="C517" s="89" t="s">
        <v>915</v>
      </c>
      <c r="D517" s="90" t="s">
        <v>717</v>
      </c>
      <c r="E517" s="91">
        <v>2100</v>
      </c>
      <c r="F517" s="128" t="s">
        <v>913</v>
      </c>
    </row>
    <row r="518" spans="1:6">
      <c r="A518" s="88" t="s">
        <v>185</v>
      </c>
      <c r="B518" s="88" t="s">
        <v>916</v>
      </c>
      <c r="C518" s="89" t="s">
        <v>185</v>
      </c>
      <c r="D518" s="90" t="s">
        <v>917</v>
      </c>
      <c r="E518" s="91">
        <v>0</v>
      </c>
      <c r="F518" s="128" t="s">
        <v>918</v>
      </c>
    </row>
    <row r="519" spans="1:6">
      <c r="A519" s="88" t="s">
        <v>186</v>
      </c>
      <c r="B519" s="88" t="s">
        <v>916</v>
      </c>
      <c r="C519" s="89" t="s">
        <v>186</v>
      </c>
      <c r="D519" s="90" t="s">
        <v>917</v>
      </c>
      <c r="E519" s="91">
        <v>0</v>
      </c>
      <c r="F519" s="128" t="s">
        <v>919</v>
      </c>
    </row>
    <row r="520" spans="1:6">
      <c r="A520" s="88" t="s">
        <v>187</v>
      </c>
      <c r="B520" s="88" t="s">
        <v>916</v>
      </c>
      <c r="C520" s="89" t="s">
        <v>187</v>
      </c>
      <c r="D520" s="90" t="s">
        <v>917</v>
      </c>
      <c r="E520" s="91">
        <v>0</v>
      </c>
      <c r="F520" s="128" t="s">
        <v>920</v>
      </c>
    </row>
    <row r="539" spans="1:4" ht="15">
      <c r="A539" s="243" t="s">
        <v>0</v>
      </c>
      <c r="B539" s="244"/>
      <c r="C539" s="244"/>
      <c r="D539" s="244"/>
    </row>
    <row r="540" spans="1:4" ht="15">
      <c r="A540" s="246" t="s">
        <v>138</v>
      </c>
      <c r="B540" s="244" t="s">
        <v>295</v>
      </c>
      <c r="C540" s="244"/>
      <c r="D540" s="244"/>
    </row>
    <row r="541" spans="1:4" ht="15">
      <c r="A541" s="246" t="s">
        <v>133</v>
      </c>
      <c r="B541" s="244" t="s">
        <v>300</v>
      </c>
      <c r="C541" s="244"/>
      <c r="D541" s="244"/>
    </row>
    <row r="542" spans="1:4" ht="15">
      <c r="A542" s="246" t="s">
        <v>147</v>
      </c>
      <c r="B542" s="244" t="s">
        <v>322</v>
      </c>
      <c r="C542" s="244"/>
      <c r="D542" s="244"/>
    </row>
    <row r="543" spans="1:4" ht="15">
      <c r="A543" s="246" t="s">
        <v>185</v>
      </c>
      <c r="B543" s="244" t="s">
        <v>916</v>
      </c>
      <c r="C543" s="244"/>
      <c r="D543" s="244"/>
    </row>
    <row r="544" spans="1:4" ht="15">
      <c r="A544" s="246" t="s">
        <v>186</v>
      </c>
      <c r="B544" s="244" t="s">
        <v>916</v>
      </c>
      <c r="C544" s="244"/>
      <c r="D544" s="244"/>
    </row>
    <row r="545" spans="1:4" ht="15">
      <c r="A545" s="246" t="s">
        <v>332</v>
      </c>
      <c r="B545" s="244" t="s">
        <v>333</v>
      </c>
      <c r="C545" s="244"/>
      <c r="D545" s="244"/>
    </row>
    <row r="546" spans="1:4" ht="15">
      <c r="A546" s="246" t="s">
        <v>190</v>
      </c>
      <c r="B546" s="244" t="s">
        <v>340</v>
      </c>
      <c r="C546" s="244"/>
      <c r="D546" s="244"/>
    </row>
    <row r="547" spans="1:4" ht="15">
      <c r="A547" s="246" t="s">
        <v>182</v>
      </c>
      <c r="B547" s="244" t="s">
        <v>351</v>
      </c>
      <c r="C547" s="244"/>
      <c r="D547" s="244"/>
    </row>
    <row r="548" spans="1:4" ht="15">
      <c r="A548" s="246" t="s">
        <v>441</v>
      </c>
      <c r="B548" s="244" t="s">
        <v>442</v>
      </c>
      <c r="C548" s="244"/>
      <c r="D548" s="244"/>
    </row>
    <row r="549" spans="1:4" ht="15">
      <c r="A549" s="246" t="s">
        <v>269</v>
      </c>
      <c r="B549" s="244" t="s">
        <v>449</v>
      </c>
      <c r="C549" s="244"/>
      <c r="D549" s="244"/>
    </row>
    <row r="550" spans="1:4" ht="15">
      <c r="A550" s="246" t="s">
        <v>453</v>
      </c>
      <c r="B550" s="244" t="s">
        <v>454</v>
      </c>
      <c r="C550" s="244"/>
      <c r="D550" s="244"/>
    </row>
    <row r="551" spans="1:4" ht="15">
      <c r="A551" s="246" t="s">
        <v>163</v>
      </c>
      <c r="B551" s="244" t="s">
        <v>459</v>
      </c>
      <c r="C551" s="244"/>
      <c r="D551" s="244"/>
    </row>
    <row r="552" spans="1:4" ht="15">
      <c r="A552" s="246" t="s">
        <v>158</v>
      </c>
      <c r="B552" s="244" t="s">
        <v>471</v>
      </c>
      <c r="C552" s="244"/>
      <c r="D552" s="244"/>
    </row>
    <row r="553" spans="1:4" ht="15">
      <c r="A553" s="246" t="s">
        <v>96</v>
      </c>
      <c r="B553" s="244" t="s">
        <v>504</v>
      </c>
      <c r="C553" s="244"/>
      <c r="D553" s="244"/>
    </row>
    <row r="554" spans="1:4" ht="15">
      <c r="A554" s="246" t="s">
        <v>145</v>
      </c>
      <c r="B554" s="244" t="s">
        <v>507</v>
      </c>
      <c r="C554" s="244"/>
      <c r="D554" s="244"/>
    </row>
    <row r="555" spans="1:4" ht="15">
      <c r="A555" s="246" t="s">
        <v>116</v>
      </c>
      <c r="B555" s="244" t="s">
        <v>517</v>
      </c>
      <c r="C555" s="244"/>
      <c r="D555" s="244"/>
    </row>
    <row r="556" spans="1:4" ht="15">
      <c r="A556" s="246" t="s">
        <v>521</v>
      </c>
      <c r="B556" s="244" t="s">
        <v>517</v>
      </c>
      <c r="C556" s="244"/>
      <c r="D556" s="244"/>
    </row>
    <row r="557" spans="1:4" ht="15">
      <c r="A557" s="246" t="s">
        <v>115</v>
      </c>
      <c r="B557" s="244" t="s">
        <v>517</v>
      </c>
      <c r="C557" s="244"/>
    </row>
    <row r="558" spans="1:4" ht="15">
      <c r="A558" s="246" t="s">
        <v>528</v>
      </c>
      <c r="B558" s="244" t="s">
        <v>517</v>
      </c>
      <c r="C558" s="244"/>
    </row>
    <row r="559" spans="1:4" ht="15">
      <c r="A559" s="246" t="s">
        <v>537</v>
      </c>
      <c r="B559" s="244" t="s">
        <v>517</v>
      </c>
      <c r="C559" s="244"/>
    </row>
    <row r="560" spans="1:4" ht="15">
      <c r="A560" s="246" t="s">
        <v>172</v>
      </c>
      <c r="B560" s="244" t="s">
        <v>542</v>
      </c>
      <c r="C560" s="244"/>
    </row>
    <row r="561" spans="1:3" ht="15">
      <c r="A561" s="246" t="s">
        <v>559</v>
      </c>
      <c r="B561" s="244" t="s">
        <v>560</v>
      </c>
      <c r="C561" s="244"/>
    </row>
    <row r="562" spans="1:3" ht="15">
      <c r="A562" s="246" t="s">
        <v>178</v>
      </c>
      <c r="B562" s="244" t="s">
        <v>564</v>
      </c>
      <c r="C562" s="244"/>
    </row>
    <row r="563" spans="1:3" ht="15">
      <c r="A563" s="246" t="s">
        <v>114</v>
      </c>
      <c r="B563" s="244" t="s">
        <v>591</v>
      </c>
      <c r="C563" s="244"/>
    </row>
    <row r="564" spans="1:3" ht="15">
      <c r="A564" s="246" t="s">
        <v>192</v>
      </c>
      <c r="B564" s="244" t="s">
        <v>594</v>
      </c>
      <c r="C564" s="244"/>
    </row>
    <row r="565" spans="1:3" ht="15">
      <c r="A565" s="246" t="s">
        <v>187</v>
      </c>
      <c r="B565" s="244" t="s">
        <v>916</v>
      </c>
      <c r="C565" s="244"/>
    </row>
    <row r="566" spans="1:3" ht="15">
      <c r="A566" s="246" t="s">
        <v>100</v>
      </c>
      <c r="B566" s="244" t="s">
        <v>600</v>
      </c>
      <c r="C566" s="244"/>
    </row>
    <row r="567" spans="1:3" ht="15">
      <c r="A567" s="246" t="s">
        <v>603</v>
      </c>
      <c r="B567" s="244" t="s">
        <v>604</v>
      </c>
      <c r="C567" s="244"/>
    </row>
    <row r="568" spans="1:3" ht="15">
      <c r="A568" s="246" t="s">
        <v>142</v>
      </c>
      <c r="B568" s="244" t="s">
        <v>608</v>
      </c>
      <c r="C568" s="244"/>
    </row>
    <row r="569" spans="1:3" ht="15">
      <c r="A569" s="246" t="s">
        <v>150</v>
      </c>
      <c r="B569" s="244" t="s">
        <v>612</v>
      </c>
      <c r="C569" s="244"/>
    </row>
    <row r="570" spans="1:3" ht="15">
      <c r="A570" s="246" t="s">
        <v>155</v>
      </c>
      <c r="B570" s="244" t="s">
        <v>616</v>
      </c>
      <c r="C570" s="244"/>
    </row>
    <row r="571" spans="1:3" ht="15">
      <c r="A571" s="246" t="s">
        <v>250</v>
      </c>
      <c r="B571" s="244" t="s">
        <v>621</v>
      </c>
      <c r="C571" s="244"/>
    </row>
    <row r="572" spans="1:3" ht="15">
      <c r="A572" s="246" t="s">
        <v>154</v>
      </c>
      <c r="B572" s="244" t="s">
        <v>650</v>
      </c>
      <c r="C572" s="244"/>
    </row>
    <row r="573" spans="1:3" ht="15">
      <c r="A573" s="246" t="s">
        <v>174</v>
      </c>
      <c r="B573" s="244" t="s">
        <v>657</v>
      </c>
      <c r="C573" s="244"/>
    </row>
    <row r="574" spans="1:3" ht="15">
      <c r="A574" s="246" t="s">
        <v>144</v>
      </c>
      <c r="B574" s="244" t="s">
        <v>681</v>
      </c>
      <c r="C574" s="244"/>
    </row>
    <row r="575" spans="1:3" ht="15">
      <c r="A575" s="246" t="s">
        <v>157</v>
      </c>
      <c r="B575" s="244" t="s">
        <v>703</v>
      </c>
      <c r="C575" s="244"/>
    </row>
    <row r="576" spans="1:3" ht="15">
      <c r="A576" s="246" t="s">
        <v>706</v>
      </c>
      <c r="B576" s="244" t="s">
        <v>707</v>
      </c>
      <c r="C576" s="244"/>
    </row>
    <row r="577" spans="1:3" ht="15">
      <c r="A577" s="246" t="s">
        <v>95</v>
      </c>
      <c r="B577" s="244" t="s">
        <v>710</v>
      </c>
      <c r="C577" s="244"/>
    </row>
    <row r="578" spans="1:3" ht="15">
      <c r="A578" s="246" t="s">
        <v>714</v>
      </c>
      <c r="B578" s="244" t="s">
        <v>715</v>
      </c>
      <c r="C578" s="244"/>
    </row>
    <row r="579" spans="1:3" ht="15">
      <c r="A579" s="246" t="s">
        <v>719</v>
      </c>
      <c r="B579" s="244" t="s">
        <v>720</v>
      </c>
      <c r="C579" s="244"/>
    </row>
    <row r="580" spans="1:3" ht="15">
      <c r="A580" s="246" t="s">
        <v>724</v>
      </c>
      <c r="B580" s="244" t="s">
        <v>725</v>
      </c>
      <c r="C580" s="244"/>
    </row>
    <row r="581" spans="1:3" ht="15">
      <c r="A581" s="246" t="s">
        <v>740</v>
      </c>
      <c r="B581" s="244" t="s">
        <v>741</v>
      </c>
      <c r="C581" s="244"/>
    </row>
    <row r="582" spans="1:3" ht="15">
      <c r="A582" s="246" t="s">
        <v>869</v>
      </c>
      <c r="B582" s="244" t="s">
        <v>870</v>
      </c>
      <c r="C582" s="244"/>
    </row>
    <row r="583" spans="1:3" ht="15">
      <c r="A583" s="246" t="s">
        <v>97</v>
      </c>
      <c r="B583" s="244" t="s">
        <v>911</v>
      </c>
      <c r="C583" s="244"/>
    </row>
    <row r="584" spans="1:3" ht="15">
      <c r="A584" s="246"/>
      <c r="B584" s="244"/>
      <c r="C584" s="244"/>
    </row>
    <row r="585" spans="1:3" ht="15">
      <c r="B585" s="244"/>
    </row>
    <row r="586" spans="1:3" ht="15">
      <c r="B586" s="244"/>
    </row>
    <row r="587" spans="1:3" ht="15">
      <c r="B587" s="244"/>
    </row>
    <row r="588" spans="1:3" ht="15">
      <c r="B588" s="244"/>
    </row>
    <row r="589" spans="1:3" ht="15">
      <c r="B589" s="244"/>
    </row>
    <row r="590" spans="1:3" ht="15">
      <c r="B590" s="244"/>
    </row>
    <row r="591" spans="1:3" ht="15">
      <c r="B591" s="244"/>
    </row>
    <row r="592" spans="1:3" ht="15">
      <c r="B592" s="244"/>
    </row>
    <row r="593" spans="2:2" ht="15">
      <c r="B593" s="244"/>
    </row>
    <row r="594" spans="2:2" ht="15">
      <c r="B594" s="244"/>
    </row>
    <row r="595" spans="2:2" ht="15">
      <c r="B595" s="244"/>
    </row>
    <row r="596" spans="2:2" ht="15">
      <c r="B596" s="244"/>
    </row>
    <row r="597" spans="2:2" ht="15">
      <c r="B597" s="244"/>
    </row>
    <row r="598" spans="2:2" ht="15">
      <c r="B598" s="244"/>
    </row>
    <row r="599" spans="2:2" ht="15">
      <c r="B599" s="244"/>
    </row>
    <row r="600" spans="2:2" ht="15">
      <c r="B600" s="244"/>
    </row>
    <row r="601" spans="2:2" ht="15">
      <c r="B601" s="244"/>
    </row>
    <row r="602" spans="2:2" ht="15">
      <c r="B602" s="244"/>
    </row>
    <row r="603" spans="2:2" ht="15">
      <c r="B603" s="244"/>
    </row>
    <row r="604" spans="2:2" ht="15">
      <c r="B604" s="244"/>
    </row>
    <row r="605" spans="2:2" ht="15">
      <c r="B605" s="244"/>
    </row>
    <row r="606" spans="2:2" ht="15">
      <c r="B606" s="244"/>
    </row>
    <row r="607" spans="2:2" ht="15">
      <c r="B607" s="244"/>
    </row>
    <row r="608" spans="2:2" ht="15">
      <c r="B608" s="244"/>
    </row>
    <row r="609" spans="2:2" ht="15">
      <c r="B609" s="244"/>
    </row>
    <row r="610" spans="2:2" ht="15">
      <c r="B610" s="244"/>
    </row>
    <row r="611" spans="2:2" ht="15">
      <c r="B611" s="244"/>
    </row>
    <row r="612" spans="2:2" ht="15">
      <c r="B612" s="244"/>
    </row>
    <row r="613" spans="2:2" ht="15">
      <c r="B613" s="244"/>
    </row>
    <row r="614" spans="2:2" ht="15">
      <c r="B614" s="244"/>
    </row>
    <row r="615" spans="2:2" ht="15">
      <c r="B615" s="244"/>
    </row>
    <row r="616" spans="2:2" ht="15">
      <c r="B616" s="244"/>
    </row>
    <row r="617" spans="2:2" ht="15">
      <c r="B617" s="244"/>
    </row>
    <row r="618" spans="2:2" ht="15">
      <c r="B618" s="244"/>
    </row>
    <row r="619" spans="2:2" ht="15">
      <c r="B619" s="244"/>
    </row>
    <row r="620" spans="2:2" ht="15">
      <c r="B620" s="244"/>
    </row>
    <row r="621" spans="2:2" ht="15">
      <c r="B621" s="244"/>
    </row>
    <row r="622" spans="2:2" ht="15">
      <c r="B622" s="244"/>
    </row>
    <row r="623" spans="2:2" ht="15">
      <c r="B623" s="244"/>
    </row>
    <row r="624" spans="2:2" ht="15">
      <c r="B624" s="244"/>
    </row>
    <row r="625" spans="2:2" ht="15">
      <c r="B625" s="244"/>
    </row>
    <row r="626" spans="2:2" ht="15">
      <c r="B626" s="244"/>
    </row>
    <row r="627" spans="2:2" ht="15">
      <c r="B627" s="244"/>
    </row>
    <row r="628" spans="2:2" ht="15">
      <c r="B628" s="244"/>
    </row>
  </sheetData>
  <autoFilter ref="A1:E517">
    <sortState ref="A2:E623">
      <sortCondition ref="A1:A623"/>
    </sortState>
  </autoFilter>
  <conditionalFormatting sqref="A513">
    <cfRule type="colorScale" priority="1">
      <colorScale>
        <cfvo type="min" val="0"/>
        <cfvo type="percentile" val="50"/>
        <cfvo type="max" val="0"/>
        <color rgb="FFF8696B"/>
        <color rgb="FFFFEB84"/>
        <color rgb="FF63BE7B"/>
      </colorScale>
    </cfRule>
  </conditionalFormatting>
  <conditionalFormatting sqref="C135 C513 C449:C450">
    <cfRule type="colorScale" priority="2">
      <colorScale>
        <cfvo type="min" val="0"/>
        <cfvo type="percentile" val="50"/>
        <cfvo type="max" val="0"/>
        <color rgb="FFF8696B"/>
        <color rgb="FFFFEB84"/>
        <color rgb="FF63BE7B"/>
      </colorScale>
    </cfRule>
  </conditionalFormatting>
  <conditionalFormatting sqref="D135 D449">
    <cfRule type="colorScale" priority="3">
      <colorScale>
        <cfvo type="min" val="0"/>
        <cfvo type="percentile" val="50"/>
        <cfvo type="max" val="0"/>
        <color rgb="FFF8696B"/>
        <color rgb="FFFFEB84"/>
        <color rgb="FF63BE7B"/>
      </colorScale>
    </cfRule>
  </conditionalFormatting>
  <conditionalFormatting sqref="F513">
    <cfRule type="colorScale" priority="4">
      <colorScale>
        <cfvo type="min" val="0"/>
        <cfvo type="percentile" val="50"/>
        <cfvo type="max" val="0"/>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3CAEA5-0874-4011-BE73-4D4139B9E0B0}">
  <ds:schemaRefs>
    <ds:schemaRef ds:uri="http://purl.org/dc/terms/"/>
    <ds:schemaRef ds:uri="009d42a5-c66e-4786-b0bb-1ca405917402"/>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infopath/2007/PartnerControls"/>
    <ds:schemaRef ds:uri="828201a5-4980-454b-b68f-b51c618fd3e5"/>
    <ds:schemaRef ds:uri="http://purl.org/dc/elements/1.1/"/>
  </ds:schemaRefs>
</ds:datastoreItem>
</file>

<file path=customXml/itemProps2.xml><?xml version="1.0" encoding="utf-8"?>
<ds:datastoreItem xmlns:ds="http://schemas.openxmlformats.org/officeDocument/2006/customXml" ds:itemID="{FB7DC2C5-EF57-4265-A1B9-FDF0BDAD7771}">
  <ds:schemaRefs>
    <ds:schemaRef ds:uri="http://schemas.microsoft.com/sharepoint/v3/contenttype/forms"/>
  </ds:schemaRefs>
</ds:datastoreItem>
</file>

<file path=customXml/itemProps3.xml><?xml version="1.0" encoding="utf-8"?>
<ds:datastoreItem xmlns:ds="http://schemas.openxmlformats.org/officeDocument/2006/customXml" ds:itemID="{50F6E827-7DAD-4263-B8CF-75E18A197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Sheet1</vt:lpstr>
      <vt:lpstr>PPNE2 (2)</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jortiz</cp:lastModifiedBy>
  <cp:lastPrinted>2023-09-05T14:28:34Z</cp:lastPrinted>
  <dcterms:created xsi:type="dcterms:W3CDTF">2007-07-31T17:41:49Z</dcterms:created>
  <dcterms:modified xsi:type="dcterms:W3CDTF">2024-01-12T16:56:42Z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