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Hoja1" sheetId="1" r:id="rId1"/>
    <sheet name="Hoja2" sheetId="9" r:id="rId2"/>
    <sheet name="Hoja3" sheetId="10" r:id="rId3"/>
    <sheet name="Hoja4" sheetId="11" r:id="rId4"/>
    <sheet name="FEBRERO MATERIALES" sheetId="12" r:id="rId5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1"/>
  <c r="D13" i="12" l="1"/>
  <c r="D21"/>
  <c r="E6"/>
  <c r="D6" s="1"/>
  <c r="E7"/>
  <c r="D7" s="1"/>
  <c r="E8"/>
  <c r="D8" s="1"/>
  <c r="E9"/>
  <c r="D9" s="1"/>
  <c r="E10"/>
  <c r="D10" s="1"/>
  <c r="E11"/>
  <c r="D11" s="1"/>
  <c r="E12"/>
  <c r="D12" s="1"/>
  <c r="E13"/>
  <c r="E14"/>
  <c r="D14" s="1"/>
  <c r="E15"/>
  <c r="D15" s="1"/>
  <c r="E16"/>
  <c r="D16" s="1"/>
  <c r="E17"/>
  <c r="D17" s="1"/>
  <c r="E18"/>
  <c r="D18" s="1"/>
  <c r="E19"/>
  <c r="D19" s="1"/>
  <c r="E20"/>
  <c r="D20" s="1"/>
  <c r="E21"/>
  <c r="E22"/>
  <c r="E23"/>
  <c r="D23" s="1"/>
  <c r="E24"/>
  <c r="D24" s="1"/>
  <c r="E25"/>
  <c r="D25" s="1"/>
  <c r="E26"/>
  <c r="D26" s="1"/>
  <c r="E28" l="1"/>
  <c r="E29" s="1"/>
  <c r="E30" s="1"/>
  <c r="D22"/>
  <c r="I35" i="1"/>
  <c r="D14" i="11" l="1"/>
  <c r="D5"/>
  <c r="E18"/>
  <c r="E17"/>
  <c r="E16"/>
  <c r="E15"/>
  <c r="E14"/>
  <c r="E13"/>
  <c r="D13" s="1"/>
  <c r="E12"/>
  <c r="D12" s="1"/>
  <c r="E11"/>
  <c r="D11" s="1"/>
  <c r="E10"/>
  <c r="E9"/>
  <c r="E8"/>
  <c r="D8" s="1"/>
  <c r="E7"/>
  <c r="D7" s="1"/>
  <c r="E6"/>
  <c r="D6" s="1"/>
  <c r="E5"/>
  <c r="D18" i="10"/>
  <c r="D7"/>
  <c r="D8"/>
  <c r="D9"/>
  <c r="D10"/>
  <c r="D11"/>
  <c r="D12"/>
  <c r="D13"/>
  <c r="D14"/>
  <c r="D15"/>
  <c r="D16"/>
  <c r="D17"/>
  <c r="D6"/>
  <c r="E20" i="11" l="1"/>
  <c r="D19" i="10"/>
  <c r="E19" i="11"/>
  <c r="E21" l="1"/>
  <c r="D103" i="9" l="1"/>
  <c r="D102"/>
  <c r="D98"/>
  <c r="D94"/>
  <c r="D90"/>
  <c r="D85"/>
  <c r="D81"/>
  <c r="D77"/>
  <c r="D76"/>
  <c r="D70"/>
  <c r="D71"/>
  <c r="D72"/>
  <c r="D69"/>
  <c r="D53"/>
  <c r="D52"/>
  <c r="D48"/>
  <c r="D47"/>
  <c r="D43"/>
  <c r="D39"/>
  <c r="D38"/>
  <c r="D37"/>
  <c r="D31"/>
  <c r="D32"/>
  <c r="D30"/>
  <c r="D25"/>
  <c r="D24"/>
  <c r="D20"/>
  <c r="D15"/>
  <c r="D8"/>
</calcChain>
</file>

<file path=xl/sharedStrings.xml><?xml version="1.0" encoding="utf-8"?>
<sst xmlns="http://schemas.openxmlformats.org/spreadsheetml/2006/main" count="404" uniqueCount="213">
  <si>
    <t>Fecha</t>
  </si>
  <si>
    <t>Valor</t>
  </si>
  <si>
    <t>Sub-Total Compras RD$</t>
  </si>
  <si>
    <t>Republica Dominicana</t>
  </si>
  <si>
    <t>SERVICIO NACIONAL DE SALUD</t>
  </si>
  <si>
    <t>CANTIDAD</t>
  </si>
  <si>
    <t>DIRECTOR</t>
  </si>
  <si>
    <t>ADMINISTRADOR:</t>
  </si>
  <si>
    <t>No. Orden de Compra o Servicios</t>
  </si>
  <si>
    <t>No. De Factura Fiscal NCF</t>
  </si>
  <si>
    <t>Fuente. Financ      (FR-VS)</t>
  </si>
  <si>
    <t>Beneficiario</t>
  </si>
  <si>
    <t>Rubro</t>
  </si>
  <si>
    <t>No. Cta. Objetal del Gasto</t>
  </si>
  <si>
    <r>
      <rPr>
        <b/>
        <sz val="14"/>
        <color theme="1"/>
        <rFont val="Calibri"/>
        <family val="2"/>
        <scheme val="minor"/>
      </rPr>
      <t>ESTABLECIMIENTO</t>
    </r>
    <r>
      <rPr>
        <b/>
        <sz val="12"/>
        <color theme="1"/>
        <rFont val="Calibri"/>
        <family val="2"/>
        <scheme val="minor"/>
      </rPr>
      <t>_CENTRO DE GASTROENTEROLOGIA  REGION_METROPOLITANO</t>
    </r>
  </si>
  <si>
    <t>ENC. DE COMPRAS:_</t>
  </si>
  <si>
    <t>FACTURADO</t>
  </si>
  <si>
    <t>BAJANTES DE SUERO</t>
  </si>
  <si>
    <t>MULTIFLORA SOBRES</t>
  </si>
  <si>
    <t>CATETER JELCO NO. 22</t>
  </si>
  <si>
    <t>SUED &amp; FARGESA, SRL</t>
  </si>
  <si>
    <t>RELACION DE ORDENES DE COMPRA A UN TRIMESTRE</t>
  </si>
  <si>
    <t>ITEM</t>
  </si>
  <si>
    <t>DESPACHADA</t>
  </si>
  <si>
    <t>PENDIENTE</t>
  </si>
  <si>
    <t>ROLLOS PAPEL ELECTRO 3 CANALES</t>
  </si>
  <si>
    <t>PAPEL IMPRESORA SONY UPP 110S</t>
  </si>
  <si>
    <t>CAJAS DE PAPEL SONY UPC-21L</t>
  </si>
  <si>
    <t>MATERIALES MEDICOS CM-0084  NOVIEMBRE-ENERO</t>
  </si>
  <si>
    <t>AUN NO</t>
  </si>
  <si>
    <t>AGUJA BIOPSIA 18G X 20CM</t>
  </si>
  <si>
    <t xml:space="preserve">LUBRICANTE GEL TUBO </t>
  </si>
  <si>
    <t>TERMOMETROS</t>
  </si>
  <si>
    <t>SONDAS CORFLO 10FR 55 140CM</t>
  </si>
  <si>
    <t>SONDAS CORFLO 12FR 55 140CM</t>
  </si>
  <si>
    <t>SONDAS CORFLO 8FR 43 109CM</t>
  </si>
  <si>
    <t>DESINFECTANTE SUPERIOR P/SUPERF.</t>
  </si>
  <si>
    <t>LINEA DE SUCCION DE 3000CC</t>
  </si>
  <si>
    <t>BAJANTE SET DE INFUSION</t>
  </si>
  <si>
    <t>O/C 636 HOSPIFAR</t>
  </si>
  <si>
    <t>O/C 640 LEROMED</t>
  </si>
  <si>
    <t>O/C631 PAT &amp; MELL PHARMACEUTICALS</t>
  </si>
  <si>
    <t>O/C 641 PROMEDICA</t>
  </si>
  <si>
    <t>O/C 630 CG BIOMEDICAL</t>
  </si>
  <si>
    <t>O/C 634 SEMINSA</t>
  </si>
  <si>
    <t>JERINGAS DE 10ML</t>
  </si>
  <si>
    <t>O/C629 CALEDONIA</t>
  </si>
  <si>
    <t>O/C 633 EPX DOMINICANA</t>
  </si>
  <si>
    <t>CATETER JELCO NO. 20</t>
  </si>
  <si>
    <t>O/C 635 SAGA PHARMA</t>
  </si>
  <si>
    <t>SABANITAS DESECHABLES</t>
  </si>
  <si>
    <t>TIRILLAS PARA GLUCOMETRO</t>
  </si>
  <si>
    <t>O/C 638 MACARIO FARMA</t>
  </si>
  <si>
    <t>CATETER JELCO 18</t>
  </si>
  <si>
    <t>CATETER JELCO 20</t>
  </si>
  <si>
    <t>CATETER JELCO 22</t>
  </si>
  <si>
    <t>FALTA</t>
  </si>
  <si>
    <t>MEDICAMENTOS CM-0083  NOVIEMBRE-ENERO</t>
  </si>
  <si>
    <t>O/C 619 LETERAGO</t>
  </si>
  <si>
    <t>ESOMEPRAZOL AMPOLLAS</t>
  </si>
  <si>
    <t>SERTAL SIMPLE AMPOLLAS</t>
  </si>
  <si>
    <t>SERTAL COMPUESTO AMPOLLAS</t>
  </si>
  <si>
    <t>O/C 616 CEREMO</t>
  </si>
  <si>
    <t>GLUTAPAK SOBRES</t>
  </si>
  <si>
    <t>LEVOLSUPIRIDE 25MG AMPOLLAS</t>
  </si>
  <si>
    <t>O/C 612 EXSERCON</t>
  </si>
  <si>
    <t>ACIDO TRANEXAMICO EN AMPOLLAS</t>
  </si>
  <si>
    <t>O/C 615 VACUNA XPRESS</t>
  </si>
  <si>
    <t>VACUNAS PARA HEPATITIS B</t>
  </si>
  <si>
    <t>O/C 607  DOCTORES MALLEN GUERRA</t>
  </si>
  <si>
    <t>CITRAFLEET EN POLVO SOBRES</t>
  </si>
  <si>
    <t>O/C 605 LABORATORIOS LAM</t>
  </si>
  <si>
    <t>COLESTIREMINA 4.0 MG FRASCOS</t>
  </si>
  <si>
    <t>O/C 613 BANIMED</t>
  </si>
  <si>
    <t>ACIDO TRANEXAMICO AMPOLLAS</t>
  </si>
  <si>
    <t>O/C 610 SUED &amp; FARGESA</t>
  </si>
  <si>
    <t>MESALAZINA TABLETAS 500MG</t>
  </si>
  <si>
    <t>DIMETICONA SUSP. FCOS</t>
  </si>
  <si>
    <t>ESOMEPRAZOL 40MG AMPOLLAS</t>
  </si>
  <si>
    <t>O/C 618 FEDERICO GOMEZ</t>
  </si>
  <si>
    <t>POLIENTILENGLICOL SOBRES</t>
  </si>
  <si>
    <t>REACTIVOS MEDICOS</t>
  </si>
  <si>
    <t>MEDICAMENTOS</t>
  </si>
  <si>
    <t>TOTAL RD$</t>
  </si>
  <si>
    <t>SOL. ARTICULOS VARIOS</t>
  </si>
  <si>
    <t>UNIQUE REPRESENTACIONES, SRL</t>
  </si>
  <si>
    <t>BIO NUCLEAR, SA</t>
  </si>
  <si>
    <t>PRECIO</t>
  </si>
  <si>
    <t>TOTAL</t>
  </si>
  <si>
    <t>CEFTRIZONA 1G FCO/VIAL</t>
  </si>
  <si>
    <t>CLINDAMICINA 600MG AMP 4ML</t>
  </si>
  <si>
    <t>GLUTAPAK-R SOBRES</t>
  </si>
  <si>
    <t>CIPROFLOXACINA 200MG/10ML INF.</t>
  </si>
  <si>
    <t>OMEPRAZOL 40MG FCO/VIAL</t>
  </si>
  <si>
    <t>DIMENHIDRINATO 50MG AMP.</t>
  </si>
  <si>
    <t>DEXTROSA 50% DE 20ML FCO/VIAL</t>
  </si>
  <si>
    <t>HEPAMERZ 5MG INFUSION AMP.</t>
  </si>
  <si>
    <t>LIDOCAINA SIN EPINEFRINA 20%</t>
  </si>
  <si>
    <t>ACIDO URSODESOXICOLICO TABS.</t>
  </si>
  <si>
    <t>SOLUCION SALINO 0.9% 250CC</t>
  </si>
  <si>
    <t>PANTOPRAZOL 40MG VIAL/VIAL</t>
  </si>
  <si>
    <t>TRIMEBUTINA AMPOLLAS</t>
  </si>
  <si>
    <t>AGUJAS HIPODERMICA NO. 18</t>
  </si>
  <si>
    <t>PARCHE DE ELECTRODO</t>
  </si>
  <si>
    <t>CATETER NO. 16 JELCO</t>
  </si>
  <si>
    <t>ENEMA DE BARIO ACB + CANULA</t>
  </si>
  <si>
    <t>SULFATO DE BARIO POLVO 12 ONZ.</t>
  </si>
  <si>
    <t xml:space="preserve">BAJA LENGUA </t>
  </si>
  <si>
    <t>BAJANTE DE SET DE AGILIA</t>
  </si>
  <si>
    <t>SABANITAS DESECHABLES 60X90CM</t>
  </si>
  <si>
    <t>VASO HUMIFICADOR DE OXIGENO</t>
  </si>
  <si>
    <t>SUBTOTAL</t>
  </si>
  <si>
    <t>ITBIS</t>
  </si>
  <si>
    <t>MATERIALES MEDICOS</t>
  </si>
  <si>
    <t>GRUPO SUEREAD, SRL</t>
  </si>
  <si>
    <t>COMPRA DE COMIDA PARA PACIENTES A REQUERIMIENTO</t>
  </si>
  <si>
    <t>BIO NOVA, SRL</t>
  </si>
  <si>
    <t>BELLO LAB, SRL</t>
  </si>
  <si>
    <t>ELIZABETH HERNANDEZ</t>
  </si>
  <si>
    <t>SAGA PHARMA, SRL</t>
  </si>
  <si>
    <t>CLINIMED, SRL</t>
  </si>
  <si>
    <t>FARMACO INTERNACIONAL, SRL</t>
  </si>
  <si>
    <t>CANCELADO</t>
  </si>
  <si>
    <t>HYPCO GROUP, SRL</t>
  </si>
  <si>
    <t>LISTADO DE ORDENES DE COMPRAS O SERVICIOS EFECTUADAS DURANTE EL MES FEBRERO 2024</t>
  </si>
  <si>
    <t>CREDIGAS, SA</t>
  </si>
  <si>
    <t>SOL. DE GAS PROPANO</t>
  </si>
  <si>
    <t xml:space="preserve">SOL. MEDICAMENTOS </t>
  </si>
  <si>
    <t>LUFISA COMERCIAL, SRL</t>
  </si>
  <si>
    <t xml:space="preserve">MANTENIMIENTO CORRECTIVO PREV. DE CAMARAS </t>
  </si>
  <si>
    <t>IRUMED, EIRL</t>
  </si>
  <si>
    <t>MANTENIMIENTO DE MAQUINAS DE ANESTESIA Y REPARACION DESFIBRILADOR</t>
  </si>
  <si>
    <t>INFALAB, SRL</t>
  </si>
  <si>
    <t>SOL. GEL LUBRICANTE</t>
  </si>
  <si>
    <t>OSCAR RENTA NEGRON, SA</t>
  </si>
  <si>
    <t xml:space="preserve">SOL. SOMATOSTATINA </t>
  </si>
  <si>
    <t>SOL. MAT. REFRIGERACION ELECTRICOS</t>
  </si>
  <si>
    <t>ULTRALAB, SRL</t>
  </si>
  <si>
    <t>PRODUCTOS CANO, SRL</t>
  </si>
  <si>
    <t>SOL. PANES A REQUERIMIENTO A UN TRIMESTRE</t>
  </si>
  <si>
    <t>SHELVI, SRL</t>
  </si>
  <si>
    <t>SOL. MAT. PLASTICOS</t>
  </si>
  <si>
    <t>ANTILLES, SRL</t>
  </si>
  <si>
    <t>INSTRUMENTALES MEDICOS</t>
  </si>
  <si>
    <t>PROMEDICA, SA</t>
  </si>
  <si>
    <t>CIENTEC, SRL</t>
  </si>
  <si>
    <t>IDENTIFICACIONES JMB, SRL</t>
  </si>
  <si>
    <t>COMPRA DE CINTA DE IMPRESORA</t>
  </si>
  <si>
    <t>MATERLEX, SRL</t>
  </si>
  <si>
    <t>SOL. ART. LIMPIEZA</t>
  </si>
  <si>
    <t>VINKY COMERCIAL, SRL</t>
  </si>
  <si>
    <t>SOL. PAPEL LIMPIEZA</t>
  </si>
  <si>
    <t>CABOD, EIRL</t>
  </si>
  <si>
    <t>SOL. MAT. LIMPIEZA</t>
  </si>
  <si>
    <t xml:space="preserve">SOL. PLATOS </t>
  </si>
  <si>
    <t>MASTER CLEAN FBE, SRL</t>
  </si>
  <si>
    <t>SOL. FUNDAS PLASTICAS</t>
  </si>
  <si>
    <t>COMPUDONSA, SRL</t>
  </si>
  <si>
    <t>COMERCIAL BDA, SRL</t>
  </si>
  <si>
    <t>REPARACION DE CPU</t>
  </si>
  <si>
    <t>OFICINA JURIDICA DR. YONI CARPIO, SRL</t>
  </si>
  <si>
    <t>SERVICIOS LEGALES</t>
  </si>
  <si>
    <t>GESTIONES SANITARIAS</t>
  </si>
  <si>
    <t>DESINFECCION DE CISTERNA</t>
  </si>
  <si>
    <t>FRANKLIN ESPINAL, SRL</t>
  </si>
  <si>
    <t>MANTENIMIENTO DE IMPRESORAS</t>
  </si>
  <si>
    <t>NO APARECE DEL SISTEMA</t>
  </si>
  <si>
    <t>VEF ESCRINES Y VENECIANAS, SRL</t>
  </si>
  <si>
    <t>COMPRA DE ANAQUELES</t>
  </si>
  <si>
    <t>PRO PHARMACEUTICAL PEÑA, SRL</t>
  </si>
  <si>
    <t>SOLICITUD DE MEDICAMENTOS VARIOS</t>
  </si>
  <si>
    <t>SOL. CONTROLADOR</t>
  </si>
  <si>
    <t>NG VACUNA XPRESS</t>
  </si>
  <si>
    <t>FARACH, SA</t>
  </si>
  <si>
    <t>DISTRIBUIDORA FARMACEUTICA ABC</t>
  </si>
  <si>
    <t>SILVER PHARMA, SRL</t>
  </si>
  <si>
    <t>GRUPO FARMACEUTICO CARM</t>
  </si>
  <si>
    <t>COPEM HOSPICLINIC, SRL</t>
  </si>
  <si>
    <t>LETERAGO, SRL</t>
  </si>
  <si>
    <t>SEAN DOMINICAN, SRL</t>
  </si>
  <si>
    <t>BATAS ESTERIL MANGA LARGA</t>
  </si>
  <si>
    <t>BAJANTE SET INFUSION AGILIA</t>
  </si>
  <si>
    <t>BOQUILLAS DE PROTECCION P/ENDOSCOPIA</t>
  </si>
  <si>
    <t>DESINFECTANTE SUPERIOR PARA SUPERFICIE</t>
  </si>
  <si>
    <t>CATETER VENOSO CENTRAL TRIPLE LUMEN 7FR</t>
  </si>
  <si>
    <t>CATETER JELCO NO. 16</t>
  </si>
  <si>
    <t>PARES DE GUANTES NITRILO MEDIUM</t>
  </si>
  <si>
    <t>JERINGUILLAS DE 20cc 21 X 1 1/2</t>
  </si>
  <si>
    <t>CIRCUITO DE ANESTESIA DE ADULTO</t>
  </si>
  <si>
    <t>LINEA DE SUCCION</t>
  </si>
  <si>
    <t>CANULAS DE SUCCION CERRADO NO. 16</t>
  </si>
  <si>
    <t>PERA INSUFRADORA PARA ENEMA DE BARIO</t>
  </si>
  <si>
    <t>PAPEL SONY UPP 110S</t>
  </si>
  <si>
    <t>CAJAS DE PAPEL SONY UPC 21L</t>
  </si>
  <si>
    <t>ELECTRODOS DE ADULTO</t>
  </si>
  <si>
    <t>ENEMA DE BARIO ACB</t>
  </si>
  <si>
    <t>SULFATO DE BARIO EN POLVO DE 12ONZ</t>
  </si>
  <si>
    <t>SONDAS CORFLO NO. 12FR 55" 140CM</t>
  </si>
  <si>
    <t>PAPEL DE ELECTROCARDIOGRAFO CP-50</t>
  </si>
  <si>
    <t>SOL. DRAMIDON</t>
  </si>
  <si>
    <t>FARMACIA RUTH</t>
  </si>
  <si>
    <t>SOL. MEDICAMENTOS</t>
  </si>
  <si>
    <t>SOL. FRASCOS DE ORINA</t>
  </si>
  <si>
    <t xml:space="preserve">ELIZABETH HERNANDEZ </t>
  </si>
  <si>
    <t>ARACELIS ENCARNACION MARTINEZ</t>
  </si>
  <si>
    <t>SOL. CORONA  FUNEBRE</t>
  </si>
  <si>
    <t>SOL. MAT. VARIOS</t>
  </si>
  <si>
    <t>SUPLIDORES HERSARAHALEX</t>
  </si>
  <si>
    <t>MANTENIMIENTO A CAMIONETA</t>
  </si>
  <si>
    <t>SOL. MATERIALES Y ARTICULOS</t>
  </si>
  <si>
    <t>SOL. ARTICULOS ELECTRICOS</t>
  </si>
  <si>
    <t>MENOR</t>
  </si>
  <si>
    <t>DIRECTA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</si>
</sst>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dd/mm/yyyy;@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Times New Roman"/>
      <family val="2"/>
    </font>
    <font>
      <sz val="11"/>
      <name val="Times New Roman"/>
      <family val="1"/>
    </font>
    <font>
      <sz val="12"/>
      <color rgb="FF000000"/>
      <name val="Times New Roman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9" fillId="0" borderId="0" applyFont="0" applyFill="0" applyBorder="0" applyAlignment="0" applyProtection="0"/>
    <xf numFmtId="0" fontId="10" fillId="3" borderId="0">
      <alignment horizontal="center" vertical="center"/>
    </xf>
    <xf numFmtId="49" fontId="11" fillId="0" borderId="0">
      <alignment horizontal="left" vertical="center"/>
    </xf>
    <xf numFmtId="3" fontId="11" fillId="0" borderId="0">
      <alignment horizontal="right" vertical="center"/>
    </xf>
  </cellStyleXfs>
  <cellXfs count="6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right" vertical="top" shrinkToFit="1"/>
    </xf>
    <xf numFmtId="0" fontId="0" fillId="0" borderId="0" xfId="0" applyAlignment="1">
      <alignment horizontal="center"/>
    </xf>
    <xf numFmtId="0" fontId="7" fillId="0" borderId="1" xfId="0" applyFont="1" applyFill="1" applyBorder="1" applyAlignment="1">
      <alignment horizontal="left" vertical="top" wrapText="1" indent="1"/>
    </xf>
    <xf numFmtId="0" fontId="8" fillId="0" borderId="1" xfId="0" applyFont="1" applyFill="1" applyBorder="1" applyAlignment="1">
      <alignment horizontal="left" vertical="top" wrapText="1" indent="3"/>
    </xf>
    <xf numFmtId="4" fontId="0" fillId="0" borderId="0" xfId="0" applyNumberFormat="1"/>
    <xf numFmtId="43" fontId="0" fillId="0" borderId="1" xfId="1" applyFont="1" applyBorder="1"/>
    <xf numFmtId="0" fontId="0" fillId="0" borderId="0" xfId="0" applyBorder="1"/>
    <xf numFmtId="0" fontId="1" fillId="0" borderId="0" xfId="0" applyFont="1" applyBorder="1" applyAlignment="1">
      <alignment horizontal="right"/>
    </xf>
    <xf numFmtId="43" fontId="0" fillId="0" borderId="0" xfId="0" applyNumberFormat="1"/>
    <xf numFmtId="164" fontId="6" fillId="0" borderId="1" xfId="0" applyNumberFormat="1" applyFont="1" applyFill="1" applyBorder="1" applyAlignment="1">
      <alignment horizontal="center" vertical="top" shrinkToFit="1"/>
    </xf>
    <xf numFmtId="43" fontId="0" fillId="0" borderId="0" xfId="1" applyFont="1"/>
    <xf numFmtId="0" fontId="1" fillId="0" borderId="0" xfId="0" applyFont="1"/>
    <xf numFmtId="0" fontId="0" fillId="0" borderId="0" xfId="0"/>
    <xf numFmtId="0" fontId="1" fillId="0" borderId="1" xfId="0" applyFont="1" applyBorder="1"/>
    <xf numFmtId="0" fontId="0" fillId="0" borderId="1" xfId="0" applyFill="1" applyBorder="1"/>
    <xf numFmtId="43" fontId="0" fillId="0" borderId="0" xfId="1" applyFont="1" applyBorder="1"/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4" borderId="1" xfId="0" applyFill="1" applyBorder="1"/>
    <xf numFmtId="43" fontId="2" fillId="0" borderId="5" xfId="1" applyFont="1" applyFill="1" applyBorder="1" applyAlignment="1">
      <alignment horizontal="center"/>
    </xf>
    <xf numFmtId="0" fontId="12" fillId="0" borderId="1" xfId="0" applyFont="1" applyBorder="1"/>
    <xf numFmtId="0" fontId="13" fillId="0" borderId="1" xfId="0" applyFont="1" applyFill="1" applyBorder="1" applyAlignment="1">
      <alignment horizontal="left" vertical="top" wrapText="1" indent="1"/>
    </xf>
    <xf numFmtId="164" fontId="6" fillId="0" borderId="4" xfId="0" applyNumberFormat="1" applyFont="1" applyFill="1" applyBorder="1" applyAlignment="1">
      <alignment horizontal="center" vertical="top" shrinkToFit="1"/>
    </xf>
    <xf numFmtId="0" fontId="8" fillId="0" borderId="4" xfId="0" applyFont="1" applyFill="1" applyBorder="1" applyAlignment="1">
      <alignment horizontal="left" vertical="top" wrapText="1" indent="3"/>
    </xf>
    <xf numFmtId="14" fontId="0" fillId="0" borderId="1" xfId="0" applyNumberFormat="1" applyBorder="1"/>
    <xf numFmtId="0" fontId="0" fillId="0" borderId="1" xfId="0" applyBorder="1" applyAlignment="1">
      <alignment horizontal="center"/>
    </xf>
    <xf numFmtId="43" fontId="2" fillId="0" borderId="1" xfId="1" applyFont="1" applyBorder="1" applyAlignment="1">
      <alignment horizontal="center" wrapText="1"/>
    </xf>
    <xf numFmtId="43" fontId="5" fillId="2" borderId="1" xfId="1" applyFont="1" applyFill="1" applyBorder="1" applyAlignment="1" applyProtection="1">
      <alignment vertical="center"/>
      <protection locked="0"/>
    </xf>
    <xf numFmtId="0" fontId="12" fillId="0" borderId="1" xfId="0" applyFont="1" applyBorder="1" applyAlignment="1">
      <alignment horizontal="center"/>
    </xf>
    <xf numFmtId="0" fontId="0" fillId="0" borderId="1" xfId="0" applyFont="1" applyFill="1" applyBorder="1"/>
    <xf numFmtId="43" fontId="0" fillId="2" borderId="0" xfId="1" applyFont="1" applyFill="1"/>
    <xf numFmtId="43" fontId="0" fillId="0" borderId="1" xfId="0" applyNumberFormat="1" applyBorder="1"/>
    <xf numFmtId="0" fontId="0" fillId="0" borderId="0" xfId="0" applyAlignment="1">
      <alignment horizontal="center"/>
    </xf>
    <xf numFmtId="0" fontId="2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3" fontId="2" fillId="0" borderId="1" xfId="1" applyFont="1" applyBorder="1"/>
    <xf numFmtId="43" fontId="14" fillId="0" borderId="1" xfId="1" applyFont="1" applyBorder="1"/>
    <xf numFmtId="0" fontId="1" fillId="4" borderId="1" xfId="0" applyFont="1" applyFill="1" applyBorder="1"/>
    <xf numFmtId="0" fontId="0" fillId="4" borderId="1" xfId="0" applyFont="1" applyFill="1" applyBorder="1"/>
    <xf numFmtId="43" fontId="1" fillId="0" borderId="0" xfId="0" applyNumberFormat="1" applyFont="1"/>
    <xf numFmtId="43" fontId="1" fillId="0" borderId="0" xfId="1" applyFont="1"/>
    <xf numFmtId="0" fontId="2" fillId="0" borderId="0" xfId="0" applyFont="1"/>
    <xf numFmtId="43" fontId="1" fillId="0" borderId="1" xfId="1" applyFont="1" applyBorder="1"/>
    <xf numFmtId="43" fontId="9" fillId="0" borderId="1" xfId="1" applyFont="1" applyBorder="1"/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5">
    <cellStyle name="BodyStyle" xfId="3"/>
    <cellStyle name="HeaderStyle" xfId="2"/>
    <cellStyle name="Millares" xfId="1" builtinId="3"/>
    <cellStyle name="Normal" xfId="0" builtinId="0"/>
    <cellStyle name="Numeric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9525</xdr:rowOff>
    </xdr:from>
    <xdr:to>
      <xdr:col>1</xdr:col>
      <xdr:colOff>153841</xdr:colOff>
      <xdr:row>4</xdr:row>
      <xdr:rowOff>31663</xdr:rowOff>
    </xdr:to>
    <xdr:pic>
      <xdr:nvPicPr>
        <xdr:cNvPr id="3" name="Picture 2" descr="C:\Users\jmendez\Desktop\untitled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6" y="9525"/>
          <a:ext cx="1020615" cy="831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476250</xdr:colOff>
      <xdr:row>0</xdr:row>
      <xdr:rowOff>0</xdr:rowOff>
    </xdr:from>
    <xdr:to>
      <xdr:col>7</xdr:col>
      <xdr:colOff>590550</xdr:colOff>
      <xdr:row>4</xdr:row>
      <xdr:rowOff>28575</xdr:rowOff>
    </xdr:to>
    <xdr:pic>
      <xdr:nvPicPr>
        <xdr:cNvPr id="4" name="20 Imagen" descr="C:\Users\jmendez\Desktop\imagesLNAEX29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750" y="0"/>
          <a:ext cx="9906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8</xdr:col>
      <xdr:colOff>942974</xdr:colOff>
      <xdr:row>82</xdr:row>
      <xdr:rowOff>114300</xdr:rowOff>
    </xdr:to>
    <xdr:pic>
      <xdr:nvPicPr>
        <xdr:cNvPr id="5" name="4 Imagen"/>
        <xdr:cNvPicPr/>
      </xdr:nvPicPr>
      <xdr:blipFill>
        <a:blip xmlns:r="http://schemas.openxmlformats.org/officeDocument/2006/relationships" r:embed="rId3" cstate="print">
          <a:lum bright="-30000" contrast="40000"/>
        </a:blip>
        <a:srcRect/>
        <a:stretch>
          <a:fillRect/>
        </a:stretch>
      </xdr:blipFill>
      <xdr:spPr bwMode="auto">
        <a:xfrm>
          <a:off x="0" y="31489650"/>
          <a:ext cx="8772524" cy="259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78"/>
  <sheetViews>
    <sheetView tabSelected="1" zoomScaleNormal="100" workbookViewId="0">
      <selection activeCell="G87" sqref="G87"/>
    </sheetView>
  </sheetViews>
  <sheetFormatPr baseColWidth="10" defaultRowHeight="15"/>
  <cols>
    <col min="1" max="1" width="13.140625" customWidth="1"/>
    <col min="2" max="2" width="10.140625" style="8" customWidth="1"/>
    <col min="3" max="3" width="10" customWidth="1"/>
    <col min="4" max="4" width="6.7109375" style="3" customWidth="1"/>
    <col min="5" max="5" width="29" customWidth="1"/>
    <col min="6" max="6" width="21.28515625" customWidth="1"/>
    <col min="7" max="7" width="13.140625" style="17" bestFit="1" customWidth="1"/>
    <col min="8" max="8" width="14" customWidth="1"/>
    <col min="9" max="9" width="14.28515625" style="17" bestFit="1" customWidth="1"/>
    <col min="10" max="10" width="19" bestFit="1" customWidth="1"/>
    <col min="11" max="12" width="13.140625" bestFit="1" customWidth="1"/>
  </cols>
  <sheetData>
    <row r="3" spans="1:12">
      <c r="A3" s="54" t="s">
        <v>3</v>
      </c>
      <c r="B3" s="54"/>
      <c r="C3" s="54"/>
      <c r="D3" s="54"/>
      <c r="E3" s="54"/>
      <c r="F3" s="54"/>
      <c r="G3" s="54"/>
      <c r="H3" s="54"/>
    </row>
    <row r="4" spans="1:12" ht="18.75">
      <c r="A4" s="55" t="s">
        <v>4</v>
      </c>
      <c r="B4" s="55"/>
      <c r="C4" s="55"/>
      <c r="D4" s="55"/>
      <c r="E4" s="55"/>
      <c r="F4" s="55"/>
      <c r="G4" s="55"/>
      <c r="H4" s="55"/>
    </row>
    <row r="5" spans="1:12" ht="18.75">
      <c r="A5" s="55" t="s">
        <v>124</v>
      </c>
      <c r="B5" s="55"/>
      <c r="C5" s="55"/>
      <c r="D5" s="55"/>
      <c r="E5" s="55"/>
      <c r="F5" s="55"/>
      <c r="G5" s="55"/>
      <c r="H5" s="55"/>
    </row>
    <row r="6" spans="1:12" ht="18.75">
      <c r="A6" s="56" t="s">
        <v>14</v>
      </c>
      <c r="B6" s="56"/>
      <c r="C6" s="56"/>
      <c r="D6" s="56"/>
      <c r="E6" s="56"/>
      <c r="F6" s="56"/>
      <c r="G6" s="56"/>
      <c r="H6" s="56"/>
    </row>
    <row r="7" spans="1:12" ht="94.5">
      <c r="A7" s="4" t="s">
        <v>0</v>
      </c>
      <c r="B7" s="6" t="s">
        <v>8</v>
      </c>
      <c r="C7" s="5" t="s">
        <v>9</v>
      </c>
      <c r="D7" s="5" t="s">
        <v>10</v>
      </c>
      <c r="E7" s="4" t="s">
        <v>11</v>
      </c>
      <c r="F7" s="4" t="s">
        <v>12</v>
      </c>
      <c r="G7" s="34" t="s">
        <v>13</v>
      </c>
      <c r="H7" s="4" t="s">
        <v>1</v>
      </c>
      <c r="I7" s="27" t="s">
        <v>16</v>
      </c>
      <c r="J7" s="13"/>
    </row>
    <row r="8" spans="1:12" ht="31.5">
      <c r="A8" s="16">
        <v>45324</v>
      </c>
      <c r="B8" s="10">
        <v>36</v>
      </c>
      <c r="C8" s="10"/>
      <c r="D8" s="2"/>
      <c r="E8" s="9" t="s">
        <v>121</v>
      </c>
      <c r="F8" s="9" t="s">
        <v>81</v>
      </c>
      <c r="G8" s="12"/>
      <c r="H8" s="39">
        <v>279600</v>
      </c>
      <c r="I8" s="38" t="s">
        <v>211</v>
      </c>
      <c r="K8" s="15"/>
    </row>
    <row r="9" spans="1:12" ht="31.5">
      <c r="A9" s="16">
        <v>45324</v>
      </c>
      <c r="B9" s="10">
        <v>37</v>
      </c>
      <c r="C9" s="10"/>
      <c r="D9" s="2"/>
      <c r="E9" s="9" t="s">
        <v>125</v>
      </c>
      <c r="F9" s="9" t="s">
        <v>126</v>
      </c>
      <c r="G9" s="12"/>
      <c r="H9" s="39">
        <v>25764</v>
      </c>
      <c r="I9" s="38" t="s">
        <v>212</v>
      </c>
    </row>
    <row r="10" spans="1:12" ht="31.5">
      <c r="A10" s="16">
        <v>45324</v>
      </c>
      <c r="B10" s="10">
        <v>38</v>
      </c>
      <c r="C10" s="10"/>
      <c r="D10" s="2"/>
      <c r="E10" s="9" t="s">
        <v>20</v>
      </c>
      <c r="F10" s="9" t="s">
        <v>127</v>
      </c>
      <c r="G10" s="12"/>
      <c r="H10" s="39">
        <v>33269.5</v>
      </c>
      <c r="I10" s="38" t="s">
        <v>212</v>
      </c>
    </row>
    <row r="11" spans="1:12" ht="63">
      <c r="A11" s="16">
        <v>45324</v>
      </c>
      <c r="B11" s="10">
        <v>39</v>
      </c>
      <c r="C11" s="10"/>
      <c r="D11" s="2"/>
      <c r="E11" s="9" t="s">
        <v>114</v>
      </c>
      <c r="F11" s="9" t="s">
        <v>115</v>
      </c>
      <c r="G11" s="12"/>
      <c r="H11" s="39">
        <v>998600</v>
      </c>
      <c r="I11" s="38" t="s">
        <v>211</v>
      </c>
      <c r="J11" s="15"/>
    </row>
    <row r="12" spans="1:12" ht="63">
      <c r="A12" s="16">
        <v>45324</v>
      </c>
      <c r="B12" s="10">
        <v>40</v>
      </c>
      <c r="C12" s="10"/>
      <c r="D12" s="2"/>
      <c r="E12" s="9" t="s">
        <v>128</v>
      </c>
      <c r="F12" s="9" t="s">
        <v>115</v>
      </c>
      <c r="G12" s="12"/>
      <c r="H12" s="39">
        <v>184269.2</v>
      </c>
      <c r="I12" s="38" t="s">
        <v>211</v>
      </c>
    </row>
    <row r="13" spans="1:12" ht="47.25">
      <c r="A13" s="16">
        <v>45327</v>
      </c>
      <c r="B13" s="10">
        <v>41</v>
      </c>
      <c r="C13" s="10"/>
      <c r="D13" s="2"/>
      <c r="E13" s="9" t="s">
        <v>164</v>
      </c>
      <c r="F13" s="9" t="s">
        <v>165</v>
      </c>
      <c r="G13" s="12"/>
      <c r="H13" s="39">
        <v>944000</v>
      </c>
      <c r="I13" s="38" t="s">
        <v>211</v>
      </c>
      <c r="K13" s="17"/>
    </row>
    <row r="14" spans="1:12" ht="63">
      <c r="A14" s="16">
        <v>45327</v>
      </c>
      <c r="B14" s="10">
        <v>42</v>
      </c>
      <c r="C14" s="10"/>
      <c r="D14" s="2"/>
      <c r="E14" s="9" t="s">
        <v>123</v>
      </c>
      <c r="F14" s="9" t="s">
        <v>129</v>
      </c>
      <c r="G14" s="12"/>
      <c r="H14" s="39">
        <v>64633.61</v>
      </c>
      <c r="I14" s="38" t="s">
        <v>212</v>
      </c>
      <c r="J14" s="11"/>
    </row>
    <row r="15" spans="1:12" ht="78.75">
      <c r="A15" s="16">
        <v>45327</v>
      </c>
      <c r="B15" s="10">
        <v>43</v>
      </c>
      <c r="C15" s="10"/>
      <c r="D15" s="2"/>
      <c r="E15" s="9" t="s">
        <v>130</v>
      </c>
      <c r="F15" s="9" t="s">
        <v>131</v>
      </c>
      <c r="G15" s="12"/>
      <c r="H15" s="39">
        <v>408886.52</v>
      </c>
      <c r="I15" s="38" t="s">
        <v>211</v>
      </c>
    </row>
    <row r="16" spans="1:12" ht="31.5">
      <c r="A16" s="16">
        <v>45327</v>
      </c>
      <c r="B16" s="10">
        <v>44</v>
      </c>
      <c r="C16" s="10"/>
      <c r="D16" s="2"/>
      <c r="E16" s="9" t="s">
        <v>132</v>
      </c>
      <c r="F16" s="9" t="s">
        <v>133</v>
      </c>
      <c r="G16" s="12"/>
      <c r="H16" s="39">
        <v>29700</v>
      </c>
      <c r="I16" s="38" t="s">
        <v>212</v>
      </c>
      <c r="J16" s="48"/>
      <c r="L16" s="17"/>
    </row>
    <row r="17" spans="1:12" ht="47.25">
      <c r="A17" s="16">
        <v>45328</v>
      </c>
      <c r="B17" s="10">
        <v>45</v>
      </c>
      <c r="C17" s="10"/>
      <c r="D17" s="2"/>
      <c r="E17" s="9" t="s">
        <v>134</v>
      </c>
      <c r="F17" s="9" t="s">
        <v>135</v>
      </c>
      <c r="G17" s="12"/>
      <c r="H17" s="39">
        <v>204000</v>
      </c>
      <c r="I17" s="38" t="s">
        <v>212</v>
      </c>
      <c r="J17" s="18"/>
      <c r="L17" s="17"/>
    </row>
    <row r="18" spans="1:12" ht="47.25">
      <c r="A18" s="16">
        <v>45329</v>
      </c>
      <c r="B18" s="10">
        <v>46</v>
      </c>
      <c r="C18" s="10"/>
      <c r="D18" s="2"/>
      <c r="E18" s="9" t="s">
        <v>123</v>
      </c>
      <c r="F18" s="9" t="s">
        <v>136</v>
      </c>
      <c r="G18" s="12"/>
      <c r="H18" s="39">
        <v>156364.19</v>
      </c>
      <c r="I18" s="38" t="s">
        <v>212</v>
      </c>
      <c r="L18" s="17"/>
    </row>
    <row r="19" spans="1:12" ht="31.5">
      <c r="A19" s="16">
        <v>45330</v>
      </c>
      <c r="B19" s="10">
        <v>47</v>
      </c>
      <c r="C19" s="10"/>
      <c r="D19" s="2"/>
      <c r="E19" s="9" t="s">
        <v>116</v>
      </c>
      <c r="F19" s="9" t="s">
        <v>81</v>
      </c>
      <c r="G19" s="12"/>
      <c r="H19" s="39">
        <v>266868.59999999998</v>
      </c>
      <c r="I19" s="38" t="s">
        <v>211</v>
      </c>
      <c r="L19" s="17"/>
    </row>
    <row r="20" spans="1:12" ht="31.5">
      <c r="A20" s="16">
        <v>45330</v>
      </c>
      <c r="B20" s="10">
        <v>48</v>
      </c>
      <c r="C20" s="10"/>
      <c r="D20" s="2"/>
      <c r="E20" s="9" t="s">
        <v>86</v>
      </c>
      <c r="F20" s="9" t="s">
        <v>81</v>
      </c>
      <c r="G20" s="39"/>
      <c r="H20" s="7">
        <v>1081364.82</v>
      </c>
      <c r="I20" s="38" t="s">
        <v>211</v>
      </c>
      <c r="L20" s="17"/>
    </row>
    <row r="21" spans="1:12" ht="31.5">
      <c r="A21" s="16">
        <v>45330</v>
      </c>
      <c r="B21" s="10">
        <v>49</v>
      </c>
      <c r="C21" s="10"/>
      <c r="D21" s="2"/>
      <c r="E21" s="9" t="s">
        <v>20</v>
      </c>
      <c r="F21" s="9" t="s">
        <v>81</v>
      </c>
      <c r="G21" s="39"/>
      <c r="H21" s="7">
        <v>32130</v>
      </c>
      <c r="I21" s="38" t="s">
        <v>211</v>
      </c>
      <c r="L21" s="15"/>
    </row>
    <row r="22" spans="1:12" ht="31.5">
      <c r="A22" s="16">
        <v>45330</v>
      </c>
      <c r="B22" s="10">
        <v>50</v>
      </c>
      <c r="C22" s="10"/>
      <c r="D22" s="2"/>
      <c r="E22" s="9" t="s">
        <v>137</v>
      </c>
      <c r="F22" s="9" t="s">
        <v>81</v>
      </c>
      <c r="G22" s="39"/>
      <c r="H22" s="7">
        <v>58104</v>
      </c>
      <c r="I22" s="38" t="s">
        <v>211</v>
      </c>
    </row>
    <row r="23" spans="1:12" ht="47.25">
      <c r="A23" s="16">
        <v>45330</v>
      </c>
      <c r="B23" s="10">
        <v>51</v>
      </c>
      <c r="C23" s="10"/>
      <c r="D23" s="2"/>
      <c r="E23" s="9" t="s">
        <v>138</v>
      </c>
      <c r="F23" s="9" t="s">
        <v>139</v>
      </c>
      <c r="G23" s="39"/>
      <c r="H23" s="35">
        <v>29995</v>
      </c>
      <c r="I23" s="38" t="s">
        <v>212</v>
      </c>
    </row>
    <row r="24" spans="1:12" ht="31.5">
      <c r="A24" s="16">
        <v>45330</v>
      </c>
      <c r="B24" s="10">
        <v>52</v>
      </c>
      <c r="C24" s="10"/>
      <c r="D24" s="2"/>
      <c r="E24" s="9" t="s">
        <v>140</v>
      </c>
      <c r="F24" s="9" t="s">
        <v>141</v>
      </c>
      <c r="G24" s="39"/>
      <c r="H24" s="7">
        <v>35051.19</v>
      </c>
      <c r="I24" s="38" t="s">
        <v>212</v>
      </c>
    </row>
    <row r="25" spans="1:12" ht="15.75">
      <c r="A25" s="16"/>
      <c r="B25" s="10">
        <v>53</v>
      </c>
      <c r="C25" s="10"/>
      <c r="D25" s="2"/>
      <c r="E25" s="29" t="s">
        <v>122</v>
      </c>
      <c r="F25" s="29" t="s">
        <v>122</v>
      </c>
      <c r="G25" s="39"/>
      <c r="H25" s="7"/>
      <c r="I25" s="38"/>
    </row>
    <row r="26" spans="1:12" ht="15.75">
      <c r="A26" s="16"/>
      <c r="B26" s="10">
        <v>54</v>
      </c>
      <c r="C26" s="10"/>
      <c r="D26" s="2"/>
      <c r="E26" s="29" t="s">
        <v>122</v>
      </c>
      <c r="F26" s="29" t="s">
        <v>122</v>
      </c>
      <c r="G26" s="39"/>
      <c r="H26" s="7"/>
      <c r="I26" s="38"/>
    </row>
    <row r="27" spans="1:12" ht="15.75">
      <c r="A27" s="16"/>
      <c r="B27" s="10">
        <v>55</v>
      </c>
      <c r="C27" s="10"/>
      <c r="D27" s="2"/>
      <c r="E27" s="29" t="s">
        <v>122</v>
      </c>
      <c r="F27" s="29" t="s">
        <v>122</v>
      </c>
      <c r="G27" s="39"/>
      <c r="H27" s="7"/>
      <c r="I27" s="38"/>
    </row>
    <row r="28" spans="1:12" ht="15.75">
      <c r="A28" s="16"/>
      <c r="B28" s="10">
        <v>56</v>
      </c>
      <c r="C28" s="10"/>
      <c r="D28" s="2"/>
      <c r="E28" s="29" t="s">
        <v>122</v>
      </c>
      <c r="F28" s="29" t="s">
        <v>122</v>
      </c>
      <c r="G28" s="39"/>
      <c r="H28" s="7"/>
      <c r="I28" s="38"/>
    </row>
    <row r="29" spans="1:12" ht="31.5">
      <c r="A29" s="16">
        <v>45330</v>
      </c>
      <c r="B29" s="10">
        <v>57</v>
      </c>
      <c r="C29" s="10"/>
      <c r="D29" s="2"/>
      <c r="E29" s="9" t="s">
        <v>134</v>
      </c>
      <c r="F29" s="9" t="s">
        <v>143</v>
      </c>
      <c r="G29" s="39"/>
      <c r="H29" s="7">
        <v>61330.5</v>
      </c>
      <c r="I29" s="38" t="s">
        <v>212</v>
      </c>
    </row>
    <row r="30" spans="1:12" s="19" customFormat="1" ht="31.5">
      <c r="A30" s="16">
        <v>45330</v>
      </c>
      <c r="B30" s="10">
        <v>58</v>
      </c>
      <c r="C30" s="10"/>
      <c r="D30" s="2"/>
      <c r="E30" s="9" t="s">
        <v>142</v>
      </c>
      <c r="F30" s="9" t="s">
        <v>143</v>
      </c>
      <c r="G30" s="39"/>
      <c r="H30" s="7">
        <v>32221.55</v>
      </c>
      <c r="I30" s="38" t="s">
        <v>212</v>
      </c>
    </row>
    <row r="31" spans="1:12" s="19" customFormat="1" ht="31.5">
      <c r="A31" s="16">
        <v>45330</v>
      </c>
      <c r="B31" s="10">
        <v>59</v>
      </c>
      <c r="C31" s="10"/>
      <c r="D31" s="2"/>
      <c r="E31" s="9" t="s">
        <v>144</v>
      </c>
      <c r="F31" s="9" t="s">
        <v>143</v>
      </c>
      <c r="G31" s="39"/>
      <c r="H31" s="35">
        <v>27645.02</v>
      </c>
      <c r="I31" s="38" t="s">
        <v>212</v>
      </c>
    </row>
    <row r="32" spans="1:12" s="19" customFormat="1" ht="31.5">
      <c r="A32" s="16">
        <v>45331</v>
      </c>
      <c r="B32" s="10">
        <v>60</v>
      </c>
      <c r="C32" s="10"/>
      <c r="D32" s="2"/>
      <c r="E32" s="9" t="s">
        <v>118</v>
      </c>
      <c r="F32" s="9" t="s">
        <v>81</v>
      </c>
      <c r="G32" s="39"/>
      <c r="H32" s="35">
        <v>344940</v>
      </c>
      <c r="I32" s="38" t="s">
        <v>211</v>
      </c>
    </row>
    <row r="33" spans="1:9" s="19" customFormat="1" ht="31.5">
      <c r="A33" s="16">
        <v>45331</v>
      </c>
      <c r="B33" s="10">
        <v>61</v>
      </c>
      <c r="C33" s="10"/>
      <c r="D33" s="2"/>
      <c r="E33" s="9" t="s">
        <v>119</v>
      </c>
      <c r="F33" s="9" t="s">
        <v>81</v>
      </c>
      <c r="G33" s="39"/>
      <c r="H33" s="35">
        <v>140165</v>
      </c>
      <c r="I33" s="38" t="s">
        <v>211</v>
      </c>
    </row>
    <row r="34" spans="1:9" s="19" customFormat="1" ht="47.25">
      <c r="A34" s="16">
        <v>45331</v>
      </c>
      <c r="B34" s="10">
        <v>62</v>
      </c>
      <c r="C34" s="10"/>
      <c r="D34" s="2"/>
      <c r="E34" s="9" t="s">
        <v>85</v>
      </c>
      <c r="F34" s="9" t="s">
        <v>81</v>
      </c>
      <c r="G34" s="39"/>
      <c r="H34" s="7">
        <v>404293.14</v>
      </c>
      <c r="I34" s="38" t="s">
        <v>211</v>
      </c>
    </row>
    <row r="35" spans="1:9" s="19" customFormat="1" ht="31.5">
      <c r="A35" s="16"/>
      <c r="B35" s="10">
        <v>63</v>
      </c>
      <c r="C35" s="10"/>
      <c r="D35" s="2"/>
      <c r="E35" s="29" t="s">
        <v>166</v>
      </c>
      <c r="F35" s="29" t="s">
        <v>166</v>
      </c>
      <c r="G35" s="39"/>
      <c r="H35" s="7"/>
      <c r="I35" s="38">
        <f t="shared" ref="I35" si="0">+H35</f>
        <v>0</v>
      </c>
    </row>
    <row r="36" spans="1:9" s="19" customFormat="1" ht="31.5">
      <c r="A36" s="16">
        <v>45331</v>
      </c>
      <c r="B36" s="10">
        <v>64</v>
      </c>
      <c r="C36" s="10"/>
      <c r="D36" s="2"/>
      <c r="E36" s="9" t="s">
        <v>120</v>
      </c>
      <c r="F36" s="9" t="s">
        <v>81</v>
      </c>
      <c r="G36" s="39"/>
      <c r="H36" s="7">
        <v>73039.600000000006</v>
      </c>
      <c r="I36" s="38" t="s">
        <v>211</v>
      </c>
    </row>
    <row r="37" spans="1:9" s="19" customFormat="1" ht="31.5">
      <c r="A37" s="16">
        <v>45331</v>
      </c>
      <c r="B37" s="10">
        <v>65</v>
      </c>
      <c r="C37" s="10"/>
      <c r="D37" s="2"/>
      <c r="E37" s="9" t="s">
        <v>145</v>
      </c>
      <c r="F37" s="9" t="s">
        <v>81</v>
      </c>
      <c r="G37" s="39"/>
      <c r="H37" s="7">
        <v>31152</v>
      </c>
      <c r="I37" s="38" t="s">
        <v>211</v>
      </c>
    </row>
    <row r="38" spans="1:9" s="19" customFormat="1" ht="31.5">
      <c r="A38" s="16">
        <v>45331</v>
      </c>
      <c r="B38" s="10">
        <v>66</v>
      </c>
      <c r="C38" s="31"/>
      <c r="D38" s="23"/>
      <c r="E38" s="9" t="s">
        <v>117</v>
      </c>
      <c r="F38" s="9" t="s">
        <v>81</v>
      </c>
      <c r="G38" s="39"/>
      <c r="H38" s="7">
        <v>117907.6</v>
      </c>
      <c r="I38" s="38" t="s">
        <v>211</v>
      </c>
    </row>
    <row r="39" spans="1:9" s="19" customFormat="1" ht="47.25">
      <c r="A39" s="16">
        <v>45331</v>
      </c>
      <c r="B39" s="10">
        <v>67</v>
      </c>
      <c r="C39" s="31"/>
      <c r="D39" s="23"/>
      <c r="E39" s="9" t="s">
        <v>146</v>
      </c>
      <c r="F39" s="9" t="s">
        <v>147</v>
      </c>
      <c r="G39" s="39"/>
      <c r="H39" s="7">
        <v>21004</v>
      </c>
      <c r="I39" s="38" t="s">
        <v>212</v>
      </c>
    </row>
    <row r="40" spans="1:9" s="19" customFormat="1" ht="31.5">
      <c r="A40" s="30">
        <v>45334</v>
      </c>
      <c r="B40" s="10">
        <v>68</v>
      </c>
      <c r="C40" s="31"/>
      <c r="D40" s="23"/>
      <c r="E40" s="9" t="s">
        <v>148</v>
      </c>
      <c r="F40" s="9" t="s">
        <v>149</v>
      </c>
      <c r="G40" s="39"/>
      <c r="H40" s="7">
        <v>24968.799999999999</v>
      </c>
      <c r="I40" s="38" t="s">
        <v>212</v>
      </c>
    </row>
    <row r="41" spans="1:9" s="19" customFormat="1" ht="31.5">
      <c r="A41" s="30">
        <v>45334</v>
      </c>
      <c r="B41" s="10">
        <v>69</v>
      </c>
      <c r="C41" s="31"/>
      <c r="D41" s="23"/>
      <c r="E41" s="9" t="s">
        <v>150</v>
      </c>
      <c r="F41" s="9" t="s">
        <v>151</v>
      </c>
      <c r="G41" s="39"/>
      <c r="H41" s="7">
        <v>51312.3</v>
      </c>
      <c r="I41" s="38" t="s">
        <v>212</v>
      </c>
    </row>
    <row r="42" spans="1:9" s="19" customFormat="1" ht="31.5">
      <c r="A42" s="30">
        <v>45335</v>
      </c>
      <c r="B42" s="10">
        <v>70</v>
      </c>
      <c r="C42" s="31"/>
      <c r="D42" s="23"/>
      <c r="E42" s="9" t="s">
        <v>152</v>
      </c>
      <c r="F42" s="9" t="s">
        <v>153</v>
      </c>
      <c r="G42" s="39"/>
      <c r="H42" s="7">
        <v>51825.599999999999</v>
      </c>
      <c r="I42" s="38" t="s">
        <v>212</v>
      </c>
    </row>
    <row r="43" spans="1:9" s="19" customFormat="1" ht="15.75">
      <c r="A43" s="30">
        <v>45335</v>
      </c>
      <c r="B43" s="10">
        <v>71</v>
      </c>
      <c r="C43" s="31"/>
      <c r="D43" s="23"/>
      <c r="E43" s="9" t="s">
        <v>140</v>
      </c>
      <c r="F43" s="9" t="s">
        <v>154</v>
      </c>
      <c r="G43" s="39"/>
      <c r="H43" s="7">
        <v>8473.34</v>
      </c>
      <c r="I43" s="38" t="s">
        <v>212</v>
      </c>
    </row>
    <row r="44" spans="1:9" s="19" customFormat="1" ht="31.5">
      <c r="A44" s="30">
        <v>45335</v>
      </c>
      <c r="B44" s="10">
        <v>72</v>
      </c>
      <c r="C44" s="31"/>
      <c r="D44" s="23"/>
      <c r="E44" s="9" t="s">
        <v>155</v>
      </c>
      <c r="F44" s="9" t="s">
        <v>156</v>
      </c>
      <c r="G44" s="39"/>
      <c r="H44" s="7">
        <v>48031.9</v>
      </c>
      <c r="I44" s="38" t="s">
        <v>212</v>
      </c>
    </row>
    <row r="45" spans="1:9" s="19" customFormat="1" ht="31.5">
      <c r="A45" s="30">
        <v>45335</v>
      </c>
      <c r="B45" s="10">
        <v>73</v>
      </c>
      <c r="C45" s="31"/>
      <c r="D45" s="23"/>
      <c r="E45" s="9" t="s">
        <v>157</v>
      </c>
      <c r="F45" s="9" t="s">
        <v>84</v>
      </c>
      <c r="G45" s="39"/>
      <c r="H45" s="7">
        <v>6909.99</v>
      </c>
      <c r="I45" s="38" t="s">
        <v>212</v>
      </c>
    </row>
    <row r="46" spans="1:9" s="19" customFormat="1" ht="31.5">
      <c r="A46" s="30">
        <v>45335</v>
      </c>
      <c r="B46" s="10">
        <v>74</v>
      </c>
      <c r="C46" s="31"/>
      <c r="D46" s="23"/>
      <c r="E46" s="9" t="s">
        <v>158</v>
      </c>
      <c r="F46" s="9" t="s">
        <v>159</v>
      </c>
      <c r="G46" s="39"/>
      <c r="H46" s="7">
        <v>2950</v>
      </c>
      <c r="I46" s="38" t="s">
        <v>212</v>
      </c>
    </row>
    <row r="47" spans="1:9" s="19" customFormat="1" ht="31.5">
      <c r="A47" s="30">
        <v>45335</v>
      </c>
      <c r="B47" s="10">
        <v>75</v>
      </c>
      <c r="C47" s="31"/>
      <c r="D47" s="23"/>
      <c r="E47" s="9" t="s">
        <v>160</v>
      </c>
      <c r="F47" s="9" t="s">
        <v>161</v>
      </c>
      <c r="G47" s="39"/>
      <c r="H47" s="7">
        <v>17700</v>
      </c>
      <c r="I47" s="38" t="s">
        <v>212</v>
      </c>
    </row>
    <row r="48" spans="1:9" s="19" customFormat="1" ht="31.5">
      <c r="A48" s="30">
        <v>45335</v>
      </c>
      <c r="B48" s="10">
        <v>76</v>
      </c>
      <c r="C48" s="31"/>
      <c r="D48" s="23"/>
      <c r="E48" s="9" t="s">
        <v>162</v>
      </c>
      <c r="F48" s="9" t="s">
        <v>163</v>
      </c>
      <c r="G48" s="39"/>
      <c r="H48" s="7">
        <v>10266</v>
      </c>
      <c r="I48" s="38" t="s">
        <v>212</v>
      </c>
    </row>
    <row r="49" spans="1:9" s="19" customFormat="1" ht="31.5">
      <c r="A49" s="30">
        <v>45336</v>
      </c>
      <c r="B49" s="10">
        <v>77</v>
      </c>
      <c r="C49" s="31"/>
      <c r="D49" s="23"/>
      <c r="E49" s="9" t="s">
        <v>123</v>
      </c>
      <c r="F49" s="9" t="s">
        <v>171</v>
      </c>
      <c r="G49" s="39"/>
      <c r="H49" s="7">
        <v>46710.3</v>
      </c>
      <c r="I49" s="38" t="s">
        <v>212</v>
      </c>
    </row>
    <row r="50" spans="1:9" s="19" customFormat="1" ht="47.25">
      <c r="A50" s="30">
        <v>45337</v>
      </c>
      <c r="B50" s="10">
        <v>78</v>
      </c>
      <c r="C50" s="31"/>
      <c r="D50" s="23"/>
      <c r="E50" s="9" t="s">
        <v>172</v>
      </c>
      <c r="F50" s="9" t="s">
        <v>170</v>
      </c>
      <c r="G50" s="39"/>
      <c r="H50" s="7">
        <v>20250</v>
      </c>
      <c r="I50" s="38" t="s">
        <v>211</v>
      </c>
    </row>
    <row r="51" spans="1:9" s="19" customFormat="1" ht="47.25">
      <c r="A51" s="30">
        <v>45337</v>
      </c>
      <c r="B51" s="10">
        <v>79</v>
      </c>
      <c r="C51" s="31"/>
      <c r="D51" s="23"/>
      <c r="E51" s="9" t="s">
        <v>173</v>
      </c>
      <c r="F51" s="9" t="s">
        <v>170</v>
      </c>
      <c r="G51" s="39"/>
      <c r="H51" s="7">
        <v>18149.599999999999</v>
      </c>
      <c r="I51" s="38" t="s">
        <v>211</v>
      </c>
    </row>
    <row r="52" spans="1:9" s="19" customFormat="1" ht="47.25">
      <c r="A52" s="30">
        <v>45337</v>
      </c>
      <c r="B52" s="10">
        <v>80</v>
      </c>
      <c r="C52" s="31"/>
      <c r="D52" s="23"/>
      <c r="E52" s="9" t="s">
        <v>174</v>
      </c>
      <c r="F52" s="9" t="s">
        <v>170</v>
      </c>
      <c r="G52" s="39"/>
      <c r="H52" s="7">
        <v>49900</v>
      </c>
      <c r="I52" s="38" t="s">
        <v>211</v>
      </c>
    </row>
    <row r="53" spans="1:9" s="19" customFormat="1" ht="47.25">
      <c r="A53" s="30">
        <v>45337</v>
      </c>
      <c r="B53" s="10">
        <v>81</v>
      </c>
      <c r="C53" s="31"/>
      <c r="D53" s="23"/>
      <c r="E53" s="9" t="s">
        <v>175</v>
      </c>
      <c r="F53" s="9" t="s">
        <v>170</v>
      </c>
      <c r="G53" s="39"/>
      <c r="H53" s="7">
        <v>29690</v>
      </c>
      <c r="I53" s="38" t="s">
        <v>211</v>
      </c>
    </row>
    <row r="54" spans="1:9" s="19" customFormat="1" ht="47.25">
      <c r="A54" s="30">
        <v>45337</v>
      </c>
      <c r="B54" s="10">
        <v>82</v>
      </c>
      <c r="C54" s="31"/>
      <c r="D54" s="23"/>
      <c r="E54" s="9" t="s">
        <v>176</v>
      </c>
      <c r="F54" s="9" t="s">
        <v>170</v>
      </c>
      <c r="G54" s="39"/>
      <c r="H54" s="7">
        <v>7600</v>
      </c>
      <c r="I54" s="38" t="s">
        <v>211</v>
      </c>
    </row>
    <row r="55" spans="1:9" s="19" customFormat="1" ht="47.25">
      <c r="A55" s="30">
        <v>45337</v>
      </c>
      <c r="B55" s="10">
        <v>83</v>
      </c>
      <c r="C55" s="31"/>
      <c r="D55" s="23"/>
      <c r="E55" s="9" t="s">
        <v>177</v>
      </c>
      <c r="F55" s="9" t="s">
        <v>170</v>
      </c>
      <c r="G55" s="39"/>
      <c r="H55" s="7">
        <v>89487.5</v>
      </c>
      <c r="I55" s="38" t="s">
        <v>211</v>
      </c>
    </row>
    <row r="56" spans="1:9" s="19" customFormat="1" ht="47.25">
      <c r="A56" s="30">
        <v>45337</v>
      </c>
      <c r="B56" s="10">
        <v>84</v>
      </c>
      <c r="C56" s="31"/>
      <c r="D56" s="23"/>
      <c r="E56" s="9" t="s">
        <v>20</v>
      </c>
      <c r="F56" s="9" t="s">
        <v>170</v>
      </c>
      <c r="G56" s="39"/>
      <c r="H56" s="7">
        <v>39769.5</v>
      </c>
      <c r="I56" s="38" t="s">
        <v>211</v>
      </c>
    </row>
    <row r="57" spans="1:9" s="19" customFormat="1" ht="47.25">
      <c r="A57" s="30">
        <v>45337</v>
      </c>
      <c r="B57" s="10">
        <v>85</v>
      </c>
      <c r="C57" s="31"/>
      <c r="D57" s="23"/>
      <c r="E57" s="9" t="s">
        <v>178</v>
      </c>
      <c r="F57" s="9" t="s">
        <v>170</v>
      </c>
      <c r="G57" s="39"/>
      <c r="H57" s="7">
        <v>71651.600000000006</v>
      </c>
      <c r="I57" s="38" t="s">
        <v>211</v>
      </c>
    </row>
    <row r="58" spans="1:9" s="19" customFormat="1" ht="47.25">
      <c r="A58" s="30">
        <v>45337</v>
      </c>
      <c r="B58" s="10">
        <v>86</v>
      </c>
      <c r="C58" s="31"/>
      <c r="D58" s="23"/>
      <c r="E58" s="9" t="s">
        <v>179</v>
      </c>
      <c r="F58" s="9" t="s">
        <v>170</v>
      </c>
      <c r="G58" s="39"/>
      <c r="H58" s="7">
        <v>12000</v>
      </c>
      <c r="I58" s="38" t="s">
        <v>211</v>
      </c>
    </row>
    <row r="59" spans="1:9" s="19" customFormat="1" ht="47.25">
      <c r="A59" s="30">
        <v>45337</v>
      </c>
      <c r="B59" s="10">
        <v>87</v>
      </c>
      <c r="C59" s="31"/>
      <c r="D59" s="23"/>
      <c r="E59" s="9" t="s">
        <v>169</v>
      </c>
      <c r="F59" s="9" t="s">
        <v>170</v>
      </c>
      <c r="G59" s="39"/>
      <c r="H59" s="7">
        <v>286544</v>
      </c>
      <c r="I59" s="38" t="s">
        <v>211</v>
      </c>
    </row>
    <row r="60" spans="1:9" s="19" customFormat="1" ht="31.5">
      <c r="A60" s="30">
        <v>45342</v>
      </c>
      <c r="B60" s="10">
        <v>88</v>
      </c>
      <c r="C60" s="31"/>
      <c r="D60" s="23"/>
      <c r="E60" s="9" t="s">
        <v>167</v>
      </c>
      <c r="F60" s="9" t="s">
        <v>168</v>
      </c>
      <c r="G60" s="39"/>
      <c r="H60" s="7">
        <v>69337.98</v>
      </c>
      <c r="I60" s="38" t="s">
        <v>212</v>
      </c>
    </row>
    <row r="61" spans="1:9" s="19" customFormat="1" ht="31.5">
      <c r="A61" s="30">
        <v>45343</v>
      </c>
      <c r="B61" s="10">
        <v>89</v>
      </c>
      <c r="C61" s="31"/>
      <c r="D61" s="23"/>
      <c r="E61" s="9" t="s">
        <v>169</v>
      </c>
      <c r="F61" s="9" t="s">
        <v>199</v>
      </c>
      <c r="G61" s="39"/>
      <c r="H61" s="7">
        <v>8410</v>
      </c>
      <c r="I61" s="38" t="s">
        <v>212</v>
      </c>
    </row>
    <row r="62" spans="1:9" s="19" customFormat="1" ht="31.5">
      <c r="A62" s="30">
        <v>45344</v>
      </c>
      <c r="B62" s="10">
        <v>90</v>
      </c>
      <c r="C62" s="31"/>
      <c r="D62" s="23"/>
      <c r="E62" s="9" t="s">
        <v>123</v>
      </c>
      <c r="F62" s="9" t="s">
        <v>206</v>
      </c>
      <c r="G62" s="39"/>
      <c r="H62" s="7">
        <v>83333.27</v>
      </c>
      <c r="I62" s="38" t="s">
        <v>212</v>
      </c>
    </row>
    <row r="63" spans="1:9" s="19" customFormat="1" ht="31.5">
      <c r="A63" s="30">
        <v>45344</v>
      </c>
      <c r="B63" s="10">
        <v>91</v>
      </c>
      <c r="C63" s="31"/>
      <c r="D63" s="23"/>
      <c r="E63" s="9" t="s">
        <v>203</v>
      </c>
      <c r="F63" s="9" t="s">
        <v>202</v>
      </c>
      <c r="G63" s="39"/>
      <c r="H63" s="7">
        <v>11210</v>
      </c>
      <c r="I63" s="38" t="s">
        <v>212</v>
      </c>
    </row>
    <row r="64" spans="1:9" s="19" customFormat="1" ht="47.25">
      <c r="A64" s="30">
        <v>45344</v>
      </c>
      <c r="B64" s="10">
        <v>92</v>
      </c>
      <c r="C64" s="31"/>
      <c r="D64" s="23"/>
      <c r="E64" s="9" t="s">
        <v>204</v>
      </c>
      <c r="F64" s="9" t="s">
        <v>205</v>
      </c>
      <c r="G64" s="39"/>
      <c r="H64" s="7">
        <v>6250</v>
      </c>
      <c r="I64" s="38" t="s">
        <v>212</v>
      </c>
    </row>
    <row r="65" spans="1:10" s="19" customFormat="1" ht="31.5">
      <c r="A65" s="30">
        <v>45345</v>
      </c>
      <c r="B65" s="10">
        <v>93</v>
      </c>
      <c r="C65" s="31"/>
      <c r="D65" s="23"/>
      <c r="E65" s="9" t="s">
        <v>200</v>
      </c>
      <c r="F65" s="9" t="s">
        <v>201</v>
      </c>
      <c r="G65" s="39"/>
      <c r="H65" s="7">
        <v>97125</v>
      </c>
      <c r="I65" s="38" t="s">
        <v>212</v>
      </c>
    </row>
    <row r="66" spans="1:10" s="19" customFormat="1" ht="31.5">
      <c r="A66" s="30">
        <v>45348</v>
      </c>
      <c r="B66" s="10">
        <v>94</v>
      </c>
      <c r="C66" s="31"/>
      <c r="D66" s="23"/>
      <c r="E66" s="9" t="s">
        <v>207</v>
      </c>
      <c r="F66" s="9" t="s">
        <v>208</v>
      </c>
      <c r="G66" s="39"/>
      <c r="H66" s="7">
        <v>71024.2</v>
      </c>
      <c r="I66" s="38" t="s">
        <v>212</v>
      </c>
    </row>
    <row r="67" spans="1:10" s="19" customFormat="1" ht="47.25">
      <c r="A67" s="30">
        <v>45348</v>
      </c>
      <c r="B67" s="10">
        <v>95</v>
      </c>
      <c r="C67" s="31"/>
      <c r="D67" s="23"/>
      <c r="E67" s="9" t="s">
        <v>158</v>
      </c>
      <c r="F67" s="9" t="s">
        <v>209</v>
      </c>
      <c r="G67" s="39"/>
      <c r="H67" s="7">
        <v>11894.4</v>
      </c>
      <c r="I67" s="38" t="s">
        <v>212</v>
      </c>
    </row>
    <row r="68" spans="1:10" s="19" customFormat="1" ht="31.5">
      <c r="A68" s="30">
        <v>45350</v>
      </c>
      <c r="B68" s="10">
        <v>96</v>
      </c>
      <c r="C68" s="31"/>
      <c r="D68" s="23"/>
      <c r="E68" s="9" t="s">
        <v>123</v>
      </c>
      <c r="F68" s="9" t="s">
        <v>210</v>
      </c>
      <c r="G68" s="39"/>
      <c r="H68" s="7">
        <v>10233.379999999999</v>
      </c>
      <c r="I68" s="38" t="s">
        <v>212</v>
      </c>
    </row>
    <row r="69" spans="1:10" ht="15.75">
      <c r="A69" s="32"/>
      <c r="B69" s="33"/>
      <c r="C69" s="1"/>
      <c r="D69" s="2"/>
      <c r="E69" s="1"/>
      <c r="F69" s="53" t="s">
        <v>2</v>
      </c>
      <c r="G69" s="53"/>
      <c r="H69" s="51">
        <f>SUM(H8:H68)</f>
        <v>7349307.6999999983</v>
      </c>
      <c r="I69" s="49"/>
      <c r="J69" s="15"/>
    </row>
    <row r="70" spans="1:10">
      <c r="A70" s="13"/>
      <c r="B70" s="25"/>
      <c r="C70" s="13"/>
      <c r="D70" s="24"/>
      <c r="F70" s="14"/>
      <c r="G70" s="22"/>
      <c r="H70" s="13"/>
    </row>
    <row r="71" spans="1:10">
      <c r="A71" s="13"/>
      <c r="B71" s="25"/>
      <c r="C71" s="13"/>
      <c r="D71" s="24"/>
      <c r="F71" s="14"/>
      <c r="G71" s="22"/>
      <c r="H71" s="13"/>
    </row>
    <row r="73" spans="1:10">
      <c r="A73" s="57"/>
      <c r="B73" s="57"/>
      <c r="C73" s="57"/>
      <c r="F73" s="57"/>
      <c r="G73" s="57"/>
      <c r="H73" s="57"/>
    </row>
    <row r="74" spans="1:10">
      <c r="A74" s="58" t="s">
        <v>6</v>
      </c>
      <c r="B74" s="58"/>
      <c r="C74" s="58"/>
      <c r="F74" s="59" t="s">
        <v>15</v>
      </c>
      <c r="G74" s="59"/>
      <c r="H74" s="59"/>
    </row>
    <row r="77" spans="1:10">
      <c r="D77" s="57"/>
      <c r="E77" s="57"/>
    </row>
    <row r="78" spans="1:10">
      <c r="D78" s="58" t="s">
        <v>7</v>
      </c>
      <c r="E78" s="58"/>
    </row>
  </sheetData>
  <mergeCells count="11">
    <mergeCell ref="F73:H73"/>
    <mergeCell ref="D77:E77"/>
    <mergeCell ref="D78:E78"/>
    <mergeCell ref="F74:H74"/>
    <mergeCell ref="A73:C73"/>
    <mergeCell ref="A74:C74"/>
    <mergeCell ref="F69:G69"/>
    <mergeCell ref="A3:H3"/>
    <mergeCell ref="A4:H4"/>
    <mergeCell ref="A5:H5"/>
    <mergeCell ref="A6:H6"/>
  </mergeCells>
  <pageMargins left="0.23622047244094491" right="0.23622047244094491" top="0.74803149606299213" bottom="0.74803149606299213" header="0.31496062992125984" footer="0.31496062992125984"/>
  <pageSetup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08"/>
  <sheetViews>
    <sheetView topLeftCell="A16" workbookViewId="0">
      <selection activeCell="B67" sqref="B67"/>
    </sheetView>
  </sheetViews>
  <sheetFormatPr baseColWidth="10" defaultRowHeight="15"/>
  <cols>
    <col min="1" max="1" width="33.140625" customWidth="1"/>
    <col min="3" max="3" width="13" bestFit="1" customWidth="1"/>
  </cols>
  <sheetData>
    <row r="3" spans="1:4">
      <c r="A3" s="18" t="s">
        <v>21</v>
      </c>
    </row>
    <row r="4" spans="1:4">
      <c r="A4" s="18" t="s">
        <v>28</v>
      </c>
    </row>
    <row r="6" spans="1:4">
      <c r="A6" s="20" t="s">
        <v>44</v>
      </c>
      <c r="B6" s="1"/>
      <c r="C6" s="1"/>
      <c r="D6" s="1"/>
    </row>
    <row r="7" spans="1:4">
      <c r="A7" s="20" t="s">
        <v>22</v>
      </c>
      <c r="B7" s="20" t="s">
        <v>5</v>
      </c>
      <c r="C7" s="20" t="s">
        <v>23</v>
      </c>
      <c r="D7" s="20" t="s">
        <v>24</v>
      </c>
    </row>
    <row r="8" spans="1:4">
      <c r="A8" s="20" t="s">
        <v>25</v>
      </c>
      <c r="B8" s="1">
        <v>40</v>
      </c>
      <c r="C8" s="26">
        <v>10</v>
      </c>
      <c r="D8" s="1">
        <f>+B8-C8</f>
        <v>30</v>
      </c>
    </row>
    <row r="9" spans="1:4">
      <c r="A9" s="1"/>
      <c r="B9" s="1"/>
      <c r="C9" s="1"/>
      <c r="D9" s="1"/>
    </row>
    <row r="10" spans="1:4">
      <c r="A10" s="20" t="s">
        <v>26</v>
      </c>
      <c r="B10" s="1">
        <v>100</v>
      </c>
      <c r="C10" s="20" t="s">
        <v>29</v>
      </c>
      <c r="D10" s="1"/>
    </row>
    <row r="13" spans="1:4">
      <c r="A13" s="20" t="s">
        <v>43</v>
      </c>
      <c r="B13" s="1"/>
      <c r="C13" s="1"/>
      <c r="D13" s="1"/>
    </row>
    <row r="14" spans="1:4">
      <c r="A14" s="20" t="s">
        <v>22</v>
      </c>
      <c r="B14" s="20" t="s">
        <v>5</v>
      </c>
      <c r="C14" s="20" t="s">
        <v>23</v>
      </c>
      <c r="D14" s="20" t="s">
        <v>24</v>
      </c>
    </row>
    <row r="15" spans="1:4">
      <c r="A15" s="1" t="s">
        <v>27</v>
      </c>
      <c r="B15" s="1">
        <v>30</v>
      </c>
      <c r="C15" s="26">
        <v>10</v>
      </c>
      <c r="D15" s="1">
        <f>+B15-C15</f>
        <v>20</v>
      </c>
    </row>
    <row r="17" spans="1:4" s="19" customFormat="1"/>
    <row r="18" spans="1:4">
      <c r="A18" s="18" t="s">
        <v>42</v>
      </c>
    </row>
    <row r="19" spans="1:4" s="19" customFormat="1">
      <c r="A19" s="20" t="s">
        <v>22</v>
      </c>
      <c r="B19" s="20" t="s">
        <v>5</v>
      </c>
      <c r="C19" s="20" t="s">
        <v>23</v>
      </c>
      <c r="D19" s="20" t="s">
        <v>24</v>
      </c>
    </row>
    <row r="20" spans="1:4">
      <c r="A20" s="1" t="s">
        <v>30</v>
      </c>
      <c r="B20" s="1">
        <v>30</v>
      </c>
      <c r="C20" s="26">
        <v>10</v>
      </c>
      <c r="D20" s="1">
        <f>+B20-C20</f>
        <v>20</v>
      </c>
    </row>
    <row r="22" spans="1:4">
      <c r="A22" s="18" t="s">
        <v>41</v>
      </c>
      <c r="B22" s="19"/>
      <c r="C22" s="19"/>
      <c r="D22" s="19"/>
    </row>
    <row r="23" spans="1:4">
      <c r="A23" s="20" t="s">
        <v>22</v>
      </c>
      <c r="B23" s="20" t="s">
        <v>5</v>
      </c>
      <c r="C23" s="20" t="s">
        <v>23</v>
      </c>
      <c r="D23" s="20" t="s">
        <v>24</v>
      </c>
    </row>
    <row r="24" spans="1:4">
      <c r="A24" s="1" t="s">
        <v>31</v>
      </c>
      <c r="B24" s="1">
        <v>300</v>
      </c>
      <c r="C24" s="26">
        <v>100</v>
      </c>
      <c r="D24" s="1">
        <f>+B24-C24</f>
        <v>200</v>
      </c>
    </row>
    <row r="25" spans="1:4">
      <c r="A25" s="21" t="s">
        <v>32</v>
      </c>
      <c r="B25" s="1">
        <v>432</v>
      </c>
      <c r="C25" s="26">
        <v>144</v>
      </c>
      <c r="D25" s="1">
        <f>+B25-C25</f>
        <v>288</v>
      </c>
    </row>
    <row r="28" spans="1:4">
      <c r="A28" s="18" t="s">
        <v>40</v>
      </c>
      <c r="B28" s="19"/>
      <c r="C28" s="19"/>
      <c r="D28" s="19"/>
    </row>
    <row r="29" spans="1:4">
      <c r="A29" s="20" t="s">
        <v>22</v>
      </c>
      <c r="B29" s="20" t="s">
        <v>5</v>
      </c>
      <c r="C29" s="20" t="s">
        <v>23</v>
      </c>
      <c r="D29" s="20" t="s">
        <v>24</v>
      </c>
    </row>
    <row r="30" spans="1:4">
      <c r="A30" s="1" t="s">
        <v>33</v>
      </c>
      <c r="B30" s="1">
        <v>5</v>
      </c>
      <c r="C30" s="26">
        <v>2</v>
      </c>
      <c r="D30" s="1">
        <f>+B30-C30</f>
        <v>3</v>
      </c>
    </row>
    <row r="31" spans="1:4">
      <c r="A31" s="21" t="s">
        <v>34</v>
      </c>
      <c r="B31" s="1">
        <v>5</v>
      </c>
      <c r="C31" s="26">
        <v>2</v>
      </c>
      <c r="D31" s="1">
        <f t="shared" ref="D31:D32" si="0">+B31-C31</f>
        <v>3</v>
      </c>
    </row>
    <row r="32" spans="1:4">
      <c r="A32" s="21" t="s">
        <v>35</v>
      </c>
      <c r="B32" s="1">
        <v>5</v>
      </c>
      <c r="C32" s="26">
        <v>2</v>
      </c>
      <c r="D32" s="1">
        <f t="shared" si="0"/>
        <v>3</v>
      </c>
    </row>
    <row r="35" spans="1:4">
      <c r="A35" s="18" t="s">
        <v>39</v>
      </c>
      <c r="B35" s="19"/>
      <c r="C35" s="19"/>
      <c r="D35" s="19"/>
    </row>
    <row r="36" spans="1:4">
      <c r="A36" s="20" t="s">
        <v>22</v>
      </c>
      <c r="B36" s="20" t="s">
        <v>5</v>
      </c>
      <c r="C36" s="20" t="s">
        <v>23</v>
      </c>
      <c r="D36" s="20" t="s">
        <v>24</v>
      </c>
    </row>
    <row r="37" spans="1:4">
      <c r="A37" s="1" t="s">
        <v>36</v>
      </c>
      <c r="B37" s="1">
        <v>3</v>
      </c>
      <c r="C37" s="26">
        <v>1</v>
      </c>
      <c r="D37" s="1">
        <f>+B37-C37</f>
        <v>2</v>
      </c>
    </row>
    <row r="38" spans="1:4">
      <c r="A38" s="21" t="s">
        <v>37</v>
      </c>
      <c r="B38" s="1">
        <v>540</v>
      </c>
      <c r="C38" s="26">
        <v>180</v>
      </c>
      <c r="D38" s="1">
        <f t="shared" ref="D38:D39" si="1">+B38-C38</f>
        <v>360</v>
      </c>
    </row>
    <row r="39" spans="1:4">
      <c r="A39" s="21" t="s">
        <v>38</v>
      </c>
      <c r="B39" s="1">
        <v>90</v>
      </c>
      <c r="C39" s="26">
        <v>30</v>
      </c>
      <c r="D39" s="1">
        <f t="shared" si="1"/>
        <v>60</v>
      </c>
    </row>
    <row r="41" spans="1:4">
      <c r="A41" s="18" t="s">
        <v>46</v>
      </c>
      <c r="B41" s="19"/>
      <c r="C41" s="19"/>
      <c r="D41" s="19"/>
    </row>
    <row r="42" spans="1:4">
      <c r="A42" s="20" t="s">
        <v>22</v>
      </c>
      <c r="B42" s="20" t="s">
        <v>5</v>
      </c>
      <c r="C42" s="20" t="s">
        <v>23</v>
      </c>
      <c r="D42" s="20" t="s">
        <v>24</v>
      </c>
    </row>
    <row r="43" spans="1:4">
      <c r="A43" s="21" t="s">
        <v>45</v>
      </c>
      <c r="B43" s="1">
        <v>6000</v>
      </c>
      <c r="C43" s="26">
        <v>2000</v>
      </c>
      <c r="D43" s="1">
        <f>+B43-C43</f>
        <v>4000</v>
      </c>
    </row>
    <row r="45" spans="1:4">
      <c r="A45" s="18" t="s">
        <v>47</v>
      </c>
      <c r="B45" s="19"/>
      <c r="C45" s="19"/>
      <c r="D45" s="19"/>
    </row>
    <row r="46" spans="1:4">
      <c r="A46" s="20" t="s">
        <v>22</v>
      </c>
      <c r="B46" s="20" t="s">
        <v>5</v>
      </c>
      <c r="C46" s="20" t="s">
        <v>23</v>
      </c>
      <c r="D46" s="20" t="s">
        <v>24</v>
      </c>
    </row>
    <row r="47" spans="1:4">
      <c r="A47" s="21" t="s">
        <v>48</v>
      </c>
      <c r="B47" s="1">
        <v>2000</v>
      </c>
      <c r="C47" s="26">
        <v>1000</v>
      </c>
      <c r="D47" s="1">
        <f>+B47-C47</f>
        <v>1000</v>
      </c>
    </row>
    <row r="48" spans="1:4">
      <c r="A48" s="21" t="s">
        <v>19</v>
      </c>
      <c r="B48" s="1">
        <v>1600</v>
      </c>
      <c r="C48" s="26">
        <v>800</v>
      </c>
      <c r="D48" s="1">
        <f>+B48-C48</f>
        <v>800</v>
      </c>
    </row>
    <row r="50" spans="1:4">
      <c r="A50" s="18" t="s">
        <v>49</v>
      </c>
      <c r="B50" s="19"/>
      <c r="C50" s="19"/>
      <c r="D50" s="19"/>
    </row>
    <row r="51" spans="1:4">
      <c r="A51" s="20" t="s">
        <v>22</v>
      </c>
      <c r="B51" s="20" t="s">
        <v>5</v>
      </c>
      <c r="C51" s="20" t="s">
        <v>23</v>
      </c>
      <c r="D51" s="20" t="s">
        <v>24</v>
      </c>
    </row>
    <row r="52" spans="1:4">
      <c r="A52" s="21" t="s">
        <v>17</v>
      </c>
      <c r="B52" s="1">
        <v>2400</v>
      </c>
      <c r="C52" s="26">
        <v>800</v>
      </c>
      <c r="D52" s="1">
        <f>+B52-C52</f>
        <v>1600</v>
      </c>
    </row>
    <row r="53" spans="1:4">
      <c r="A53" s="21" t="s">
        <v>50</v>
      </c>
      <c r="B53" s="1">
        <v>4800</v>
      </c>
      <c r="C53" s="26">
        <v>1600</v>
      </c>
      <c r="D53" s="1">
        <f>+B53-C53</f>
        <v>3200</v>
      </c>
    </row>
    <row r="54" spans="1:4">
      <c r="A54" s="21" t="s">
        <v>51</v>
      </c>
      <c r="B54" s="1">
        <v>1500</v>
      </c>
      <c r="C54" s="36" t="s">
        <v>56</v>
      </c>
      <c r="D54" s="1"/>
    </row>
    <row r="56" spans="1:4">
      <c r="A56" s="18" t="s">
        <v>52</v>
      </c>
      <c r="B56" s="19"/>
      <c r="C56" s="19"/>
      <c r="D56" s="19"/>
    </row>
    <row r="57" spans="1:4">
      <c r="A57" s="20" t="s">
        <v>22</v>
      </c>
      <c r="B57" s="20" t="s">
        <v>5</v>
      </c>
      <c r="C57" s="20" t="s">
        <v>23</v>
      </c>
      <c r="D57" s="20" t="s">
        <v>24</v>
      </c>
    </row>
    <row r="58" spans="1:4">
      <c r="A58" s="21" t="s">
        <v>53</v>
      </c>
      <c r="B58" s="1">
        <v>50</v>
      </c>
      <c r="C58" s="36" t="s">
        <v>56</v>
      </c>
      <c r="D58" s="1"/>
    </row>
    <row r="59" spans="1:4">
      <c r="A59" s="21" t="s">
        <v>54</v>
      </c>
      <c r="B59" s="1">
        <v>2000</v>
      </c>
      <c r="C59" s="36" t="s">
        <v>56</v>
      </c>
      <c r="D59" s="1"/>
    </row>
    <row r="60" spans="1:4">
      <c r="A60" s="21" t="s">
        <v>55</v>
      </c>
      <c r="B60" s="1">
        <v>1600</v>
      </c>
      <c r="C60" s="36" t="s">
        <v>56</v>
      </c>
      <c r="D60" s="1"/>
    </row>
    <row r="64" spans="1:4">
      <c r="A64" s="18" t="s">
        <v>21</v>
      </c>
      <c r="B64" s="19"/>
      <c r="C64" s="19"/>
    </row>
    <row r="65" spans="1:4">
      <c r="A65" s="18" t="s">
        <v>57</v>
      </c>
      <c r="B65" s="19"/>
      <c r="C65" s="19"/>
    </row>
    <row r="67" spans="1:4">
      <c r="A67" s="18" t="s">
        <v>58</v>
      </c>
      <c r="B67" s="19"/>
      <c r="C67" s="19"/>
      <c r="D67" s="19"/>
    </row>
    <row r="68" spans="1:4">
      <c r="A68" s="20" t="s">
        <v>22</v>
      </c>
      <c r="B68" s="20" t="s">
        <v>5</v>
      </c>
      <c r="C68" s="20" t="s">
        <v>23</v>
      </c>
      <c r="D68" s="20" t="s">
        <v>24</v>
      </c>
    </row>
    <row r="69" spans="1:4">
      <c r="A69" s="37" t="s">
        <v>59</v>
      </c>
      <c r="B69" s="1">
        <v>200</v>
      </c>
      <c r="C69" s="26">
        <v>100</v>
      </c>
      <c r="D69" s="1">
        <f>+B69-C69</f>
        <v>100</v>
      </c>
    </row>
    <row r="70" spans="1:4">
      <c r="A70" s="37" t="s">
        <v>18</v>
      </c>
      <c r="B70" s="1">
        <v>420</v>
      </c>
      <c r="C70" s="26">
        <v>140</v>
      </c>
      <c r="D70" s="1">
        <f t="shared" ref="D70:D72" si="2">+B70-C70</f>
        <v>280</v>
      </c>
    </row>
    <row r="71" spans="1:4">
      <c r="A71" s="37" t="s">
        <v>60</v>
      </c>
      <c r="B71" s="1">
        <v>900</v>
      </c>
      <c r="C71" s="26">
        <v>300</v>
      </c>
      <c r="D71" s="1">
        <f t="shared" si="2"/>
        <v>600</v>
      </c>
    </row>
    <row r="72" spans="1:4">
      <c r="A72" s="37" t="s">
        <v>61</v>
      </c>
      <c r="B72" s="1">
        <v>2700</v>
      </c>
      <c r="C72" s="26">
        <v>600</v>
      </c>
      <c r="D72" s="1">
        <f t="shared" si="2"/>
        <v>2100</v>
      </c>
    </row>
    <row r="74" spans="1:4">
      <c r="A74" s="18" t="s">
        <v>62</v>
      </c>
      <c r="B74" s="19"/>
      <c r="C74" s="19"/>
      <c r="D74" s="19"/>
    </row>
    <row r="75" spans="1:4">
      <c r="A75" s="46" t="s">
        <v>22</v>
      </c>
      <c r="B75" s="46" t="s">
        <v>5</v>
      </c>
      <c r="C75" s="46" t="s">
        <v>23</v>
      </c>
      <c r="D75" s="46" t="s">
        <v>24</v>
      </c>
    </row>
    <row r="76" spans="1:4">
      <c r="A76" s="47" t="s">
        <v>63</v>
      </c>
      <c r="B76" s="26">
        <v>25</v>
      </c>
      <c r="C76" s="26">
        <v>25</v>
      </c>
      <c r="D76" s="26">
        <f>+B76-C76</f>
        <v>0</v>
      </c>
    </row>
    <row r="77" spans="1:4">
      <c r="A77" s="47" t="s">
        <v>64</v>
      </c>
      <c r="B77" s="26">
        <v>360</v>
      </c>
      <c r="C77" s="26">
        <v>360</v>
      </c>
      <c r="D77" s="26">
        <f t="shared" ref="D77" si="3">+B77-C77</f>
        <v>0</v>
      </c>
    </row>
    <row r="79" spans="1:4">
      <c r="A79" s="18" t="s">
        <v>65</v>
      </c>
      <c r="B79" s="19"/>
      <c r="C79" s="19"/>
      <c r="D79" s="19"/>
    </row>
    <row r="80" spans="1:4">
      <c r="A80" s="20" t="s">
        <v>22</v>
      </c>
      <c r="B80" s="20" t="s">
        <v>5</v>
      </c>
      <c r="C80" s="20" t="s">
        <v>23</v>
      </c>
      <c r="D80" s="20" t="s">
        <v>24</v>
      </c>
    </row>
    <row r="81" spans="1:4">
      <c r="A81" s="37" t="s">
        <v>66</v>
      </c>
      <c r="B81" s="1">
        <v>300</v>
      </c>
      <c r="C81" s="26">
        <v>100</v>
      </c>
      <c r="D81" s="1">
        <f>+B81-C81</f>
        <v>200</v>
      </c>
    </row>
    <row r="83" spans="1:4">
      <c r="A83" s="18" t="s">
        <v>67</v>
      </c>
      <c r="B83" s="19"/>
      <c r="C83" s="19"/>
      <c r="D83" s="19"/>
    </row>
    <row r="84" spans="1:4">
      <c r="A84" s="20" t="s">
        <v>22</v>
      </c>
      <c r="B84" s="20" t="s">
        <v>5</v>
      </c>
      <c r="C84" s="20" t="s">
        <v>23</v>
      </c>
      <c r="D84" s="20" t="s">
        <v>24</v>
      </c>
    </row>
    <row r="85" spans="1:4">
      <c r="A85" s="37" t="s">
        <v>68</v>
      </c>
      <c r="B85" s="1">
        <v>60</v>
      </c>
      <c r="C85" s="26">
        <v>20</v>
      </c>
      <c r="D85" s="1">
        <f>+B85-C85</f>
        <v>40</v>
      </c>
    </row>
    <row r="88" spans="1:4">
      <c r="A88" s="18" t="s">
        <v>69</v>
      </c>
      <c r="B88" s="19"/>
      <c r="C88" s="19"/>
      <c r="D88" s="19"/>
    </row>
    <row r="89" spans="1:4">
      <c r="A89" s="20" t="s">
        <v>22</v>
      </c>
      <c r="B89" s="20" t="s">
        <v>5</v>
      </c>
      <c r="C89" s="20" t="s">
        <v>23</v>
      </c>
      <c r="D89" s="20" t="s">
        <v>24</v>
      </c>
    </row>
    <row r="90" spans="1:4">
      <c r="A90" s="37" t="s">
        <v>70</v>
      </c>
      <c r="B90" s="1">
        <v>250</v>
      </c>
      <c r="C90" s="26">
        <v>85</v>
      </c>
      <c r="D90" s="1">
        <f>+B90-C90</f>
        <v>165</v>
      </c>
    </row>
    <row r="92" spans="1:4">
      <c r="A92" s="18" t="s">
        <v>71</v>
      </c>
      <c r="B92" s="19"/>
      <c r="C92" s="19"/>
      <c r="D92" s="19"/>
    </row>
    <row r="93" spans="1:4">
      <c r="A93" s="20" t="s">
        <v>22</v>
      </c>
      <c r="B93" s="20" t="s">
        <v>5</v>
      </c>
      <c r="C93" s="20" t="s">
        <v>23</v>
      </c>
      <c r="D93" s="20" t="s">
        <v>24</v>
      </c>
    </row>
    <row r="94" spans="1:4">
      <c r="A94" s="37" t="s">
        <v>72</v>
      </c>
      <c r="B94" s="1">
        <v>120</v>
      </c>
      <c r="C94" s="26">
        <v>60</v>
      </c>
      <c r="D94" s="1">
        <f>+B94-C94</f>
        <v>60</v>
      </c>
    </row>
    <row r="96" spans="1:4">
      <c r="A96" s="18" t="s">
        <v>73</v>
      </c>
      <c r="B96" s="19"/>
      <c r="C96" s="19"/>
      <c r="D96" s="19"/>
    </row>
    <row r="97" spans="1:4">
      <c r="A97" s="20" t="s">
        <v>22</v>
      </c>
      <c r="B97" s="20" t="s">
        <v>5</v>
      </c>
      <c r="C97" s="20" t="s">
        <v>23</v>
      </c>
      <c r="D97" s="20" t="s">
        <v>24</v>
      </c>
    </row>
    <row r="98" spans="1:4">
      <c r="A98" s="37" t="s">
        <v>74</v>
      </c>
      <c r="B98" s="1">
        <v>300</v>
      </c>
      <c r="C98" s="26">
        <v>100</v>
      </c>
      <c r="D98" s="1">
        <f>+B98-C98</f>
        <v>200</v>
      </c>
    </row>
    <row r="100" spans="1:4">
      <c r="A100" s="18" t="s">
        <v>75</v>
      </c>
      <c r="B100" s="19"/>
      <c r="C100" s="19"/>
      <c r="D100" s="19"/>
    </row>
    <row r="101" spans="1:4">
      <c r="A101" s="20" t="s">
        <v>22</v>
      </c>
      <c r="B101" s="20" t="s">
        <v>5</v>
      </c>
      <c r="C101" s="20" t="s">
        <v>23</v>
      </c>
      <c r="D101" s="20" t="s">
        <v>24</v>
      </c>
    </row>
    <row r="102" spans="1:4">
      <c r="A102" s="37" t="s">
        <v>76</v>
      </c>
      <c r="B102" s="1">
        <v>600</v>
      </c>
      <c r="C102" s="26">
        <v>200</v>
      </c>
      <c r="D102" s="1">
        <f>+B102-C102</f>
        <v>400</v>
      </c>
    </row>
    <row r="103" spans="1:4">
      <c r="A103" s="37" t="s">
        <v>77</v>
      </c>
      <c r="B103" s="1">
        <v>10</v>
      </c>
      <c r="C103" s="26">
        <v>5</v>
      </c>
      <c r="D103" s="1">
        <f t="shared" ref="D103" si="4">+B103-C103</f>
        <v>5</v>
      </c>
    </row>
    <row r="104" spans="1:4">
      <c r="A104" s="37" t="s">
        <v>78</v>
      </c>
      <c r="B104" s="1">
        <v>200</v>
      </c>
      <c r="C104" s="28" t="s">
        <v>56</v>
      </c>
      <c r="D104" s="1"/>
    </row>
    <row r="106" spans="1:4">
      <c r="A106" s="18" t="s">
        <v>79</v>
      </c>
      <c r="B106" s="19"/>
      <c r="C106" s="19"/>
      <c r="D106" s="19"/>
    </row>
    <row r="107" spans="1:4">
      <c r="A107" s="20" t="s">
        <v>22</v>
      </c>
      <c r="B107" s="20" t="s">
        <v>5</v>
      </c>
      <c r="C107" s="20" t="s">
        <v>23</v>
      </c>
      <c r="D107" s="20" t="s">
        <v>24</v>
      </c>
    </row>
    <row r="108" spans="1:4">
      <c r="A108" s="37" t="s">
        <v>80</v>
      </c>
      <c r="B108" s="1">
        <v>40</v>
      </c>
      <c r="C108" s="28" t="s">
        <v>56</v>
      </c>
      <c r="D108" s="1"/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9"/>
  <sheetViews>
    <sheetView workbookViewId="0">
      <selection activeCell="G9" sqref="G9"/>
    </sheetView>
  </sheetViews>
  <sheetFormatPr baseColWidth="10" defaultRowHeight="15"/>
  <cols>
    <col min="1" max="1" width="11.5703125" style="40" bestFit="1" customWidth="1"/>
    <col min="2" max="2" width="35.42578125" bestFit="1" customWidth="1"/>
    <col min="3" max="3" width="11.5703125" bestFit="1" customWidth="1"/>
    <col min="4" max="4" width="12.7109375" bestFit="1" customWidth="1"/>
  </cols>
  <sheetData>
    <row r="2" spans="1:4">
      <c r="B2" s="18" t="s">
        <v>82</v>
      </c>
    </row>
    <row r="5" spans="1:4" ht="15.75">
      <c r="A5" s="4" t="s">
        <v>5</v>
      </c>
      <c r="B5" s="41" t="s">
        <v>22</v>
      </c>
      <c r="C5" s="41" t="s">
        <v>87</v>
      </c>
      <c r="D5" s="41" t="s">
        <v>88</v>
      </c>
    </row>
    <row r="6" spans="1:4" ht="15.75">
      <c r="A6" s="42">
        <v>50</v>
      </c>
      <c r="B6" s="43" t="s">
        <v>89</v>
      </c>
      <c r="C6" s="43">
        <v>31</v>
      </c>
      <c r="D6" s="43">
        <f>+A6*C6</f>
        <v>1550</v>
      </c>
    </row>
    <row r="7" spans="1:4" ht="15.75">
      <c r="A7" s="42">
        <v>150</v>
      </c>
      <c r="B7" s="43" t="s">
        <v>90</v>
      </c>
      <c r="C7" s="43">
        <v>68</v>
      </c>
      <c r="D7" s="43">
        <f t="shared" ref="D7:D18" si="0">+A7*C7</f>
        <v>10200</v>
      </c>
    </row>
    <row r="8" spans="1:4" ht="15.75">
      <c r="A8" s="42">
        <v>25</v>
      </c>
      <c r="B8" s="43" t="s">
        <v>91</v>
      </c>
      <c r="C8" s="43">
        <v>603</v>
      </c>
      <c r="D8" s="43">
        <f t="shared" si="0"/>
        <v>15075</v>
      </c>
    </row>
    <row r="9" spans="1:4" ht="15.75">
      <c r="A9" s="42">
        <v>100</v>
      </c>
      <c r="B9" s="43" t="s">
        <v>92</v>
      </c>
      <c r="C9" s="43">
        <v>110</v>
      </c>
      <c r="D9" s="43">
        <f t="shared" si="0"/>
        <v>11000</v>
      </c>
    </row>
    <row r="10" spans="1:4" ht="15.75">
      <c r="A10" s="42">
        <v>1000</v>
      </c>
      <c r="B10" s="43" t="s">
        <v>93</v>
      </c>
      <c r="C10" s="43">
        <v>66</v>
      </c>
      <c r="D10" s="43">
        <f t="shared" si="0"/>
        <v>66000</v>
      </c>
    </row>
    <row r="11" spans="1:4" ht="15.75">
      <c r="A11" s="42">
        <v>300</v>
      </c>
      <c r="B11" s="43" t="s">
        <v>94</v>
      </c>
      <c r="C11" s="43">
        <v>70</v>
      </c>
      <c r="D11" s="43">
        <f t="shared" si="0"/>
        <v>21000</v>
      </c>
    </row>
    <row r="12" spans="1:4" ht="15.75">
      <c r="A12" s="42">
        <v>100</v>
      </c>
      <c r="B12" s="43" t="s">
        <v>95</v>
      </c>
      <c r="C12" s="43">
        <v>40</v>
      </c>
      <c r="D12" s="43">
        <f t="shared" si="0"/>
        <v>4000</v>
      </c>
    </row>
    <row r="13" spans="1:4" ht="15.75">
      <c r="A13" s="42">
        <v>50</v>
      </c>
      <c r="B13" s="43" t="s">
        <v>96</v>
      </c>
      <c r="C13" s="43">
        <v>229.6</v>
      </c>
      <c r="D13" s="43">
        <f t="shared" si="0"/>
        <v>11480</v>
      </c>
    </row>
    <row r="14" spans="1:4" ht="15.75">
      <c r="A14" s="42">
        <v>200</v>
      </c>
      <c r="B14" s="43" t="s">
        <v>97</v>
      </c>
      <c r="C14" s="43">
        <v>105</v>
      </c>
      <c r="D14" s="43">
        <f t="shared" si="0"/>
        <v>21000</v>
      </c>
    </row>
    <row r="15" spans="1:4" ht="15.75">
      <c r="A15" s="42">
        <v>100</v>
      </c>
      <c r="B15" s="43" t="s">
        <v>98</v>
      </c>
      <c r="C15" s="43">
        <v>65.5</v>
      </c>
      <c r="D15" s="43">
        <f t="shared" si="0"/>
        <v>6550</v>
      </c>
    </row>
    <row r="16" spans="1:4" ht="15.75">
      <c r="A16" s="42">
        <v>240</v>
      </c>
      <c r="B16" s="43" t="s">
        <v>99</v>
      </c>
      <c r="C16" s="43">
        <v>135</v>
      </c>
      <c r="D16" s="43">
        <f t="shared" si="0"/>
        <v>32400</v>
      </c>
    </row>
    <row r="17" spans="1:4" ht="15.75">
      <c r="A17" s="42">
        <v>200</v>
      </c>
      <c r="B17" s="43" t="s">
        <v>100</v>
      </c>
      <c r="C17" s="43">
        <v>250</v>
      </c>
      <c r="D17" s="43">
        <f t="shared" si="0"/>
        <v>50000</v>
      </c>
    </row>
    <row r="18" spans="1:4" ht="15.75">
      <c r="A18" s="42">
        <v>500</v>
      </c>
      <c r="B18" s="43" t="s">
        <v>101</v>
      </c>
      <c r="C18" s="43">
        <v>400</v>
      </c>
      <c r="D18" s="43">
        <f t="shared" si="0"/>
        <v>200000</v>
      </c>
    </row>
    <row r="19" spans="1:4" ht="15.75">
      <c r="A19" s="42"/>
      <c r="B19" s="43"/>
      <c r="C19" s="41" t="s">
        <v>83</v>
      </c>
      <c r="D19" s="44">
        <f>SUM(D6:D18)</f>
        <v>450255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1"/>
  <sheetViews>
    <sheetView workbookViewId="0">
      <selection activeCell="A2" sqref="A2:E4"/>
    </sheetView>
  </sheetViews>
  <sheetFormatPr baseColWidth="10" defaultRowHeight="15"/>
  <cols>
    <col min="2" max="2" width="40.28515625" bestFit="1" customWidth="1"/>
    <col min="4" max="4" width="11.42578125" style="19"/>
    <col min="5" max="5" width="12.7109375" bestFit="1" customWidth="1"/>
  </cols>
  <sheetData>
    <row r="2" spans="1:5">
      <c r="B2" s="18" t="s">
        <v>113</v>
      </c>
    </row>
    <row r="4" spans="1:5" ht="15.75">
      <c r="A4" s="4" t="s">
        <v>5</v>
      </c>
      <c r="B4" s="41" t="s">
        <v>22</v>
      </c>
      <c r="C4" s="41" t="s">
        <v>87</v>
      </c>
      <c r="D4" s="41"/>
      <c r="E4" s="41" t="s">
        <v>88</v>
      </c>
    </row>
    <row r="5" spans="1:5" ht="15.75">
      <c r="A5" s="42">
        <v>50</v>
      </c>
      <c r="B5" s="43" t="s">
        <v>110</v>
      </c>
      <c r="C5" s="45">
        <v>179</v>
      </c>
      <c r="D5" s="45">
        <f>+E5*0.18</f>
        <v>1611</v>
      </c>
      <c r="E5" s="45">
        <f>+A5*C5</f>
        <v>8950</v>
      </c>
    </row>
    <row r="6" spans="1:5" ht="15.75">
      <c r="A6" s="42">
        <v>500</v>
      </c>
      <c r="B6" s="43" t="s">
        <v>102</v>
      </c>
      <c r="C6" s="45">
        <v>1</v>
      </c>
      <c r="D6" s="45">
        <f t="shared" ref="D6:D14" si="0">+E6*0.18</f>
        <v>90</v>
      </c>
      <c r="E6" s="45">
        <f t="shared" ref="E6:E18" si="1">+A6*C6</f>
        <v>500</v>
      </c>
    </row>
    <row r="7" spans="1:5" ht="15.75">
      <c r="A7" s="42">
        <v>300</v>
      </c>
      <c r="B7" s="43" t="s">
        <v>103</v>
      </c>
      <c r="C7" s="45">
        <v>18</v>
      </c>
      <c r="D7" s="45">
        <f t="shared" si="0"/>
        <v>972</v>
      </c>
      <c r="E7" s="45">
        <f t="shared" si="1"/>
        <v>5400</v>
      </c>
    </row>
    <row r="8" spans="1:5" ht="15.75">
      <c r="A8" s="42">
        <v>200</v>
      </c>
      <c r="B8" s="43" t="s">
        <v>104</v>
      </c>
      <c r="C8" s="45">
        <v>60</v>
      </c>
      <c r="D8" s="45">
        <f t="shared" si="0"/>
        <v>2160</v>
      </c>
      <c r="E8" s="45">
        <f t="shared" si="1"/>
        <v>12000</v>
      </c>
    </row>
    <row r="9" spans="1:5" ht="15.75">
      <c r="A9" s="42">
        <v>48</v>
      </c>
      <c r="B9" s="43" t="s">
        <v>105</v>
      </c>
      <c r="C9" s="45">
        <v>940</v>
      </c>
      <c r="D9" s="45"/>
      <c r="E9" s="45">
        <f t="shared" si="1"/>
        <v>45120</v>
      </c>
    </row>
    <row r="10" spans="1:5" ht="15.75">
      <c r="A10" s="42">
        <v>30</v>
      </c>
      <c r="B10" s="43" t="s">
        <v>106</v>
      </c>
      <c r="C10" s="45">
        <v>440</v>
      </c>
      <c r="D10" s="45"/>
      <c r="E10" s="45">
        <f t="shared" si="1"/>
        <v>13200</v>
      </c>
    </row>
    <row r="11" spans="1:5" ht="15.75">
      <c r="A11" s="42">
        <v>1000</v>
      </c>
      <c r="B11" s="43" t="s">
        <v>107</v>
      </c>
      <c r="C11" s="45">
        <v>1.3</v>
      </c>
      <c r="D11" s="45">
        <f t="shared" si="0"/>
        <v>234</v>
      </c>
      <c r="E11" s="45">
        <f t="shared" si="1"/>
        <v>1300</v>
      </c>
    </row>
    <row r="12" spans="1:5" ht="15.75">
      <c r="A12" s="42">
        <v>90</v>
      </c>
      <c r="B12" s="43" t="s">
        <v>108</v>
      </c>
      <c r="C12" s="45">
        <v>557.70000000000005</v>
      </c>
      <c r="D12" s="45">
        <f t="shared" si="0"/>
        <v>9034.7400000000016</v>
      </c>
      <c r="E12" s="45">
        <f t="shared" si="1"/>
        <v>50193.000000000007</v>
      </c>
    </row>
    <row r="13" spans="1:5" ht="15.75">
      <c r="A13" s="42">
        <v>1800</v>
      </c>
      <c r="B13" s="43" t="s">
        <v>109</v>
      </c>
      <c r="C13" s="45">
        <v>22</v>
      </c>
      <c r="D13" s="45">
        <f t="shared" si="0"/>
        <v>7128</v>
      </c>
      <c r="E13" s="45">
        <f t="shared" si="1"/>
        <v>39600</v>
      </c>
    </row>
    <row r="14" spans="1:5" ht="15.75">
      <c r="A14" s="42">
        <v>1500</v>
      </c>
      <c r="B14" s="43" t="s">
        <v>17</v>
      </c>
      <c r="C14" s="45">
        <v>24</v>
      </c>
      <c r="D14" s="45">
        <f t="shared" si="0"/>
        <v>6480</v>
      </c>
      <c r="E14" s="45">
        <f t="shared" si="1"/>
        <v>36000</v>
      </c>
    </row>
    <row r="15" spans="1:5" ht="15.75">
      <c r="A15" s="42"/>
      <c r="B15" s="43"/>
      <c r="C15" s="45"/>
      <c r="D15" s="45"/>
      <c r="E15" s="45">
        <f t="shared" si="1"/>
        <v>0</v>
      </c>
    </row>
    <row r="16" spans="1:5" ht="15.75">
      <c r="A16" s="42"/>
      <c r="B16" s="43"/>
      <c r="C16" s="45"/>
      <c r="D16" s="45"/>
      <c r="E16" s="45">
        <f t="shared" si="1"/>
        <v>0</v>
      </c>
    </row>
    <row r="17" spans="1:5" ht="15.75">
      <c r="A17" s="42"/>
      <c r="B17" s="43"/>
      <c r="C17" s="45"/>
      <c r="D17" s="45"/>
      <c r="E17" s="45">
        <f t="shared" si="1"/>
        <v>0</v>
      </c>
    </row>
    <row r="18" spans="1:5" ht="15.75">
      <c r="A18" s="42"/>
      <c r="B18" s="43"/>
      <c r="C18" s="45"/>
      <c r="D18" s="45"/>
      <c r="E18" s="45">
        <f t="shared" si="1"/>
        <v>0</v>
      </c>
    </row>
    <row r="19" spans="1:5" ht="15.75">
      <c r="A19" s="42"/>
      <c r="B19" s="43"/>
      <c r="C19" s="44" t="s">
        <v>111</v>
      </c>
      <c r="D19" s="44"/>
      <c r="E19" s="44">
        <f>SUM(E5:E18)</f>
        <v>212263</v>
      </c>
    </row>
    <row r="20" spans="1:5" ht="15.75">
      <c r="C20" s="44" t="s">
        <v>112</v>
      </c>
      <c r="D20" s="1"/>
      <c r="E20" s="44">
        <f>+D5+D6+D7+D8+D11+D12+D13+D14</f>
        <v>27709.74</v>
      </c>
    </row>
    <row r="21" spans="1:5" ht="15.75">
      <c r="C21" s="44" t="s">
        <v>83</v>
      </c>
      <c r="D21" s="1"/>
      <c r="E21" s="44">
        <f>SUM(E19:E20)</f>
        <v>239972.74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30"/>
  <sheetViews>
    <sheetView topLeftCell="A7" workbookViewId="0">
      <selection activeCell="A3" sqref="A3"/>
    </sheetView>
  </sheetViews>
  <sheetFormatPr baseColWidth="10" defaultRowHeight="15"/>
  <cols>
    <col min="2" max="2" width="41.28515625" customWidth="1"/>
    <col min="3" max="5" width="11.42578125" style="17"/>
  </cols>
  <sheetData>
    <row r="3" spans="1:5" ht="15.75">
      <c r="A3" s="19"/>
      <c r="B3" s="50" t="s">
        <v>113</v>
      </c>
    </row>
    <row r="4" spans="1:5">
      <c r="A4" s="19"/>
      <c r="B4" s="19"/>
    </row>
    <row r="5" spans="1:5" ht="15.75">
      <c r="A5" s="4" t="s">
        <v>5</v>
      </c>
      <c r="B5" s="41" t="s">
        <v>22</v>
      </c>
      <c r="C5" s="44" t="s">
        <v>87</v>
      </c>
      <c r="D5" s="44" t="s">
        <v>112</v>
      </c>
      <c r="E5" s="44" t="s">
        <v>88</v>
      </c>
    </row>
    <row r="6" spans="1:5">
      <c r="A6" s="1">
        <v>400</v>
      </c>
      <c r="B6" s="1" t="s">
        <v>180</v>
      </c>
      <c r="C6" s="12">
        <v>107</v>
      </c>
      <c r="D6" s="12">
        <f>+E6*0.18</f>
        <v>7704</v>
      </c>
      <c r="E6" s="12">
        <f t="shared" ref="E6:E26" si="0">+A6*C6</f>
        <v>42800</v>
      </c>
    </row>
    <row r="7" spans="1:5">
      <c r="A7" s="1">
        <v>90</v>
      </c>
      <c r="B7" s="1" t="s">
        <v>181</v>
      </c>
      <c r="C7" s="12">
        <v>557.70000000000005</v>
      </c>
      <c r="D7" s="12">
        <f t="shared" ref="D7:D26" si="1">+E7*0.18</f>
        <v>9034.7400000000016</v>
      </c>
      <c r="E7" s="12">
        <f t="shared" si="0"/>
        <v>50193.000000000007</v>
      </c>
    </row>
    <row r="8" spans="1:5">
      <c r="A8" s="1">
        <v>40</v>
      </c>
      <c r="B8" s="1" t="s">
        <v>182</v>
      </c>
      <c r="C8" s="12"/>
      <c r="D8" s="12">
        <f t="shared" si="1"/>
        <v>0</v>
      </c>
      <c r="E8" s="12">
        <f t="shared" si="0"/>
        <v>0</v>
      </c>
    </row>
    <row r="9" spans="1:5">
      <c r="A9" s="1">
        <v>1500</v>
      </c>
      <c r="B9" s="1" t="s">
        <v>19</v>
      </c>
      <c r="C9" s="12">
        <v>49</v>
      </c>
      <c r="D9" s="12">
        <f t="shared" si="1"/>
        <v>13230</v>
      </c>
      <c r="E9" s="12">
        <f t="shared" si="0"/>
        <v>73500</v>
      </c>
    </row>
    <row r="10" spans="1:5">
      <c r="A10" s="1">
        <v>500</v>
      </c>
      <c r="B10" s="1" t="s">
        <v>48</v>
      </c>
      <c r="C10" s="12">
        <v>49</v>
      </c>
      <c r="D10" s="12">
        <f t="shared" si="1"/>
        <v>4410</v>
      </c>
      <c r="E10" s="12">
        <f t="shared" si="0"/>
        <v>24500</v>
      </c>
    </row>
    <row r="11" spans="1:5">
      <c r="A11" s="1">
        <v>3</v>
      </c>
      <c r="B11" s="1" t="s">
        <v>183</v>
      </c>
      <c r="C11" s="12">
        <v>790</v>
      </c>
      <c r="D11" s="12">
        <f t="shared" si="1"/>
        <v>426.59999999999997</v>
      </c>
      <c r="E11" s="12">
        <f t="shared" si="0"/>
        <v>2370</v>
      </c>
    </row>
    <row r="12" spans="1:5">
      <c r="A12" s="1">
        <v>5</v>
      </c>
      <c r="B12" s="1" t="s">
        <v>184</v>
      </c>
      <c r="C12" s="12"/>
      <c r="D12" s="12">
        <f t="shared" si="1"/>
        <v>0</v>
      </c>
      <c r="E12" s="12">
        <f t="shared" si="0"/>
        <v>0</v>
      </c>
    </row>
    <row r="13" spans="1:5">
      <c r="A13" s="1">
        <v>200</v>
      </c>
      <c r="B13" s="1" t="s">
        <v>185</v>
      </c>
      <c r="C13" s="12">
        <v>49</v>
      </c>
      <c r="D13" s="12">
        <f t="shared" si="1"/>
        <v>1764</v>
      </c>
      <c r="E13" s="12">
        <f t="shared" si="0"/>
        <v>9800</v>
      </c>
    </row>
    <row r="14" spans="1:5">
      <c r="A14" s="1">
        <v>2000</v>
      </c>
      <c r="B14" s="1" t="s">
        <v>186</v>
      </c>
      <c r="C14" s="12">
        <v>2.4</v>
      </c>
      <c r="D14" s="12">
        <f t="shared" si="1"/>
        <v>864</v>
      </c>
      <c r="E14" s="12">
        <f t="shared" si="0"/>
        <v>4800</v>
      </c>
    </row>
    <row r="15" spans="1:5">
      <c r="A15" s="1">
        <v>150</v>
      </c>
      <c r="B15" s="1" t="s">
        <v>187</v>
      </c>
      <c r="C15" s="12">
        <v>3.27</v>
      </c>
      <c r="D15" s="12">
        <f t="shared" si="1"/>
        <v>88.289999999999992</v>
      </c>
      <c r="E15" s="12">
        <f t="shared" si="0"/>
        <v>490.5</v>
      </c>
    </row>
    <row r="16" spans="1:5">
      <c r="A16" s="1">
        <v>2</v>
      </c>
      <c r="B16" s="1" t="s">
        <v>188</v>
      </c>
      <c r="C16" s="12">
        <v>800</v>
      </c>
      <c r="D16" s="12">
        <f t="shared" si="1"/>
        <v>288</v>
      </c>
      <c r="E16" s="12">
        <f t="shared" si="0"/>
        <v>1600</v>
      </c>
    </row>
    <row r="17" spans="1:5">
      <c r="A17" s="1">
        <v>135</v>
      </c>
      <c r="B17" s="1" t="s">
        <v>189</v>
      </c>
      <c r="C17" s="12">
        <v>221</v>
      </c>
      <c r="D17" s="12">
        <f t="shared" si="1"/>
        <v>5370.3</v>
      </c>
      <c r="E17" s="12">
        <f t="shared" si="0"/>
        <v>29835</v>
      </c>
    </row>
    <row r="18" spans="1:5">
      <c r="A18" s="1">
        <v>2</v>
      </c>
      <c r="B18" s="1" t="s">
        <v>190</v>
      </c>
      <c r="C18" s="12">
        <v>1100</v>
      </c>
      <c r="D18" s="12">
        <f t="shared" si="1"/>
        <v>396</v>
      </c>
      <c r="E18" s="12">
        <f t="shared" si="0"/>
        <v>2200</v>
      </c>
    </row>
    <row r="19" spans="1:5">
      <c r="A19" s="1">
        <v>5</v>
      </c>
      <c r="B19" s="1" t="s">
        <v>191</v>
      </c>
      <c r="C19" s="12"/>
      <c r="D19" s="12">
        <f t="shared" si="1"/>
        <v>0</v>
      </c>
      <c r="E19" s="12">
        <f t="shared" si="0"/>
        <v>0</v>
      </c>
    </row>
    <row r="20" spans="1:5">
      <c r="A20" s="1">
        <v>100</v>
      </c>
      <c r="B20" s="1" t="s">
        <v>192</v>
      </c>
      <c r="C20" s="12">
        <v>550.35</v>
      </c>
      <c r="D20" s="12">
        <f t="shared" si="1"/>
        <v>9906.2999999999993</v>
      </c>
      <c r="E20" s="12">
        <f t="shared" si="0"/>
        <v>55035</v>
      </c>
    </row>
    <row r="21" spans="1:5">
      <c r="A21" s="1">
        <v>10</v>
      </c>
      <c r="B21" s="1" t="s">
        <v>193</v>
      </c>
      <c r="C21" s="12">
        <v>10710</v>
      </c>
      <c r="D21" s="12">
        <f t="shared" si="1"/>
        <v>19278</v>
      </c>
      <c r="E21" s="12">
        <f t="shared" si="0"/>
        <v>107100</v>
      </c>
    </row>
    <row r="22" spans="1:5">
      <c r="A22" s="1">
        <v>150</v>
      </c>
      <c r="B22" s="1" t="s">
        <v>194</v>
      </c>
      <c r="C22" s="12">
        <v>7.77</v>
      </c>
      <c r="D22" s="12">
        <f t="shared" si="1"/>
        <v>209.79</v>
      </c>
      <c r="E22" s="12">
        <f t="shared" si="0"/>
        <v>1165.5</v>
      </c>
    </row>
    <row r="23" spans="1:5">
      <c r="A23" s="1">
        <v>50</v>
      </c>
      <c r="B23" s="1" t="s">
        <v>195</v>
      </c>
      <c r="C23" s="12">
        <v>940</v>
      </c>
      <c r="D23" s="12">
        <f t="shared" si="1"/>
        <v>8460</v>
      </c>
      <c r="E23" s="12">
        <f t="shared" si="0"/>
        <v>47000</v>
      </c>
    </row>
    <row r="24" spans="1:5">
      <c r="A24" s="1">
        <v>50</v>
      </c>
      <c r="B24" s="1" t="s">
        <v>196</v>
      </c>
      <c r="C24" s="12">
        <v>440</v>
      </c>
      <c r="D24" s="12">
        <f t="shared" si="1"/>
        <v>3960</v>
      </c>
      <c r="E24" s="12">
        <f t="shared" si="0"/>
        <v>22000</v>
      </c>
    </row>
    <row r="25" spans="1:5">
      <c r="A25" s="1">
        <v>3</v>
      </c>
      <c r="B25" s="1" t="s">
        <v>197</v>
      </c>
      <c r="C25" s="12"/>
      <c r="D25" s="12">
        <f t="shared" si="1"/>
        <v>0</v>
      </c>
      <c r="E25" s="12">
        <f t="shared" si="0"/>
        <v>0</v>
      </c>
    </row>
    <row r="26" spans="1:5">
      <c r="A26" s="1">
        <v>10</v>
      </c>
      <c r="B26" s="1" t="s">
        <v>198</v>
      </c>
      <c r="C26" s="12"/>
      <c r="D26" s="12">
        <f t="shared" si="1"/>
        <v>0</v>
      </c>
      <c r="E26" s="12">
        <f t="shared" si="0"/>
        <v>0</v>
      </c>
    </row>
    <row r="27" spans="1:5">
      <c r="A27" s="1"/>
      <c r="B27" s="1"/>
      <c r="C27" s="12"/>
      <c r="D27" s="12"/>
      <c r="E27" s="12"/>
    </row>
    <row r="28" spans="1:5">
      <c r="A28" s="1"/>
      <c r="B28" s="1"/>
      <c r="C28" s="12"/>
      <c r="D28" s="51" t="s">
        <v>111</v>
      </c>
      <c r="E28" s="52">
        <f>SUM(E6:E27)</f>
        <v>474389</v>
      </c>
    </row>
    <row r="29" spans="1:5">
      <c r="A29" s="1"/>
      <c r="B29" s="1"/>
      <c r="C29" s="12"/>
      <c r="D29" s="51" t="s">
        <v>112</v>
      </c>
      <c r="E29" s="52">
        <f>+E28*0.18</f>
        <v>85390.02</v>
      </c>
    </row>
    <row r="30" spans="1:5">
      <c r="A30" s="1"/>
      <c r="B30" s="1"/>
      <c r="C30" s="12"/>
      <c r="D30" s="51" t="s">
        <v>83</v>
      </c>
      <c r="E30" s="52">
        <f>+E28+E29</f>
        <v>559779.02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Hoja2</vt:lpstr>
      <vt:lpstr>Hoja3</vt:lpstr>
      <vt:lpstr>Hoja4</vt:lpstr>
      <vt:lpstr>FEBRERO MATERIALES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Dinorah Cuevas</dc:creator>
  <cp:lastModifiedBy>jortiz</cp:lastModifiedBy>
  <cp:lastPrinted>2024-02-29T16:28:12Z</cp:lastPrinted>
  <dcterms:created xsi:type="dcterms:W3CDTF">2021-04-23T20:25:15Z</dcterms:created>
  <dcterms:modified xsi:type="dcterms:W3CDTF">2024-03-07T14:55:52Z</dcterms:modified>
</cp:coreProperties>
</file>